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aokan\Desktop\"/>
    </mc:Choice>
  </mc:AlternateContent>
  <bookViews>
    <workbookView xWindow="0" yWindow="0" windowWidth="12285" windowHeight="7035" firstSheet="1" activeTab="1"/>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 name="Twitter Search Ntwrk Top Items" sheetId="8" r:id="rId8"/>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62913"/>
</workbook>
</file>

<file path=xl/calcChain.xml><?xml version="1.0" encoding="utf-8"?>
<calcChain xmlns="http://schemas.openxmlformats.org/spreadsheetml/2006/main">
  <c r="B130" i="7" l="1"/>
  <c r="B129" i="7"/>
  <c r="P45" i="7"/>
  <c r="Q45" i="7" s="1"/>
  <c r="P2" i="7"/>
  <c r="B127" i="7" s="1"/>
  <c r="B144" i="7"/>
  <c r="B143" i="7"/>
  <c r="R45" i="7"/>
  <c r="S45" i="7" s="1"/>
  <c r="R2" i="7"/>
  <c r="B141" i="7" s="1"/>
  <c r="B116" i="7"/>
  <c r="B115" i="7"/>
  <c r="N45" i="7"/>
  <c r="O45" i="7" s="1"/>
  <c r="N2" i="7"/>
  <c r="B113" i="7" s="1"/>
  <c r="B102" i="7"/>
  <c r="B101" i="7"/>
  <c r="L45" i="7"/>
  <c r="M45" i="7" s="1"/>
  <c r="L2" i="7"/>
  <c r="B99" i="7" s="1"/>
  <c r="B88" i="7"/>
  <c r="B87" i="7"/>
  <c r="J45" i="7"/>
  <c r="K45" i="7" s="1"/>
  <c r="J2" i="7"/>
  <c r="B85" i="7" s="1"/>
  <c r="B74" i="7"/>
  <c r="B73" i="7"/>
  <c r="H45" i="7"/>
  <c r="I45" i="7" s="1"/>
  <c r="H2" i="7"/>
  <c r="B71" i="7" s="1"/>
  <c r="B60" i="7"/>
  <c r="B59" i="7"/>
  <c r="F45" i="7"/>
  <c r="G45" i="7" s="1"/>
  <c r="F2" i="7"/>
  <c r="B57" i="7" s="1"/>
  <c r="B44" i="7"/>
  <c r="B43" i="7"/>
  <c r="B46" i="7"/>
  <c r="B45" i="7"/>
  <c r="T2" i="7"/>
  <c r="T45" i="7"/>
  <c r="B114" i="7" l="1"/>
  <c r="B100" i="7"/>
  <c r="B86" i="7"/>
  <c r="B142" i="7"/>
  <c r="B128" i="7"/>
  <c r="B72" i="7"/>
  <c r="B58" i="7"/>
  <c r="X2" i="7"/>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E45" i="7" s="1"/>
  <c r="D2" i="7"/>
  <c r="U45" i="7"/>
  <c r="Q3" i="7" l="1"/>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authors>
    <author>TonyAdmin</author>
  </authors>
  <commentList>
    <comment ref="A2" authorId="0" shape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List>
</comments>
</file>

<file path=xl/comments2.xml><?xml version="1.0" encoding="utf-8"?>
<comments xmlns="http://schemas.openxmlformats.org/spreadsheetml/2006/main">
  <authors>
    <author>TonyAdmin</author>
    <author>Tony C.</author>
    <author>Tony</author>
  </authors>
  <commentList>
    <comment ref="A2" authorId="0" shape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2"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authors>
    <author>TonyAdmin</author>
  </authors>
  <commentList>
    <comment ref="A1" authorId="0" shape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<sst xmlns="http://schemas.openxmlformats.org/spreadsheetml/2006/main" count="8655" uniqueCount="3983">
  <si>
    <t>Vertex 1</t>
  </si>
  <si>
    <t>Vertex 2</t>
  </si>
  <si>
    <t>Color</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</si>
  <si>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</si>
  <si>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</si>
  <si>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</si>
  <si>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</si>
  <si>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</si>
  <si>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</si>
  <si>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</si>
  <si>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</si>
  <si>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</si>
  <si>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</si>
  <si>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</si>
  <si>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</si>
  <si>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</si>
  <si>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</si>
  <si>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</si>
  <si>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</si>
  <si>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</si>
  <si>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</si>
  <si>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</si>
  <si>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</si>
  <si>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</si>
  <si>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</si>
  <si>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</si>
  <si>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</si>
  <si>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</si>
  <si>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</si>
  <si>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</si>
  <si>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</si>
  <si>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</si>
  <si>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</si>
  <si>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</si>
  <si>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</si>
  <si>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</si>
  <si>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</si>
  <si>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</si>
  <si>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</si>
  <si>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</si>
  <si>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</si>
  <si>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</si>
  <si>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</si>
  <si>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</si>
  <si>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</si>
  <si>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</si>
  <si>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</si>
  <si>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</si>
  <si>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</si>
  <si>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</si>
  <si>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</si>
  <si>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</si>
  <si>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</si>
  <si>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</si>
  <si>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</si>
  <si>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</si>
  <si>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</si>
  <si>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</si>
  <si>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</si>
  <si>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</si>
  <si>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</si>
  <si>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</si>
  <si>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</si>
  <si>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</si>
  <si>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</si>
  <si>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</si>
  <si>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</si>
  <si>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</si>
  <si>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</si>
  <si>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</si>
  <si>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</si>
  <si>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</si>
  <si>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</si>
  <si>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</si>
  <si>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</si>
  <si>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</si>
  <si>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</si>
  <si>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</si>
  <si>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</si>
  <si>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</si>
  <si>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</si>
  <si>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</si>
  <si>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</si>
  <si>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</si>
  <si>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</si>
  <si>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</si>
  <si>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</si>
  <si>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</si>
  <si>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</si>
  <si>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</si>
  <si>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</si>
  <si>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</si>
  <si>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</si>
  <si>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</si>
  <si>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</si>
  <si>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</si>
  <si>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</si>
  <si>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</si>
  <si>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</si>
  <si>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</si>
  <si>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</si>
  <si>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</si>
  <si>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</si>
  <si>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</si>
  <si>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</si>
  <si>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</si>
  <si>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</si>
  <si>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</si>
  <si>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</si>
  <si>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</si>
  <si>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</si>
  <si>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</si>
  <si>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</si>
  <si>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</si>
  <si>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</si>
  <si>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</si>
  <si>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</si>
  <si>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</si>
  <si>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</si>
  <si>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</si>
  <si>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</si>
  <si>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</si>
  <si>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</si>
  <si>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</si>
  <si>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</si>
  <si>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</si>
  <si>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</si>
  <si>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</si>
  <si>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</si>
  <si>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</si>
  <si>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</si>
  <si>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</si>
  <si>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</si>
  <si>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</si>
  <si>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</si>
  <si>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</si>
  <si>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</si>
  <si>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</si>
  <si>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</si>
  <si>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</si>
  <si>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</si>
  <si>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</si>
  <si>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</si>
  <si>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</si>
  <si>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</si>
  <si>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</si>
  <si>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</si>
  <si>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</si>
  <si>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</si>
  <si>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</si>
  <si>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</si>
  <si>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</si>
  <si>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</si>
  <si>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</si>
  <si>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</si>
  <si>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</si>
  <si>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</si>
  <si>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</si>
  <si>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</si>
  <si>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</si>
  <si>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</si>
  <si>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</si>
  <si>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</si>
  <si>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</si>
  <si>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</si>
  <si>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</si>
  <si>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</si>
  <si>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</si>
  <si>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</si>
  <si>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</si>
  <si>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Autofill Workbook Results</t>
  </si>
  <si>
    <t>Graph History</t>
  </si>
  <si>
    <t>Relationship</t>
  </si>
  <si>
    <t>Relationship Date (UTC)</t>
  </si>
  <si>
    <t>Tweet</t>
  </si>
  <si>
    <t>URLs in Tweet</t>
  </si>
  <si>
    <t>Domains in Tweet</t>
  </si>
  <si>
    <t>Hashtags in Tweet</t>
  </si>
  <si>
    <t>Tweet Date (UTC)</t>
  </si>
  <si>
    <t>Twitter Page for Tweet</t>
  </si>
  <si>
    <t>Latitude</t>
  </si>
  <si>
    <t>Longitude</t>
  </si>
  <si>
    <t>Imported ID</t>
  </si>
  <si>
    <t>In-Reply-To Tweet ID</t>
  </si>
  <si>
    <t>daysinewborn663</t>
  </si>
  <si>
    <t>jennyburnley1</t>
  </si>
  <si>
    <t>adonnellywriter</t>
  </si>
  <si>
    <t>yeahmagazine1</t>
  </si>
  <si>
    <t>koubemanzou</t>
  </si>
  <si>
    <t>laverasalgado21</t>
  </si>
  <si>
    <t>denshinbashira4</t>
  </si>
  <si>
    <t>artist19040511</t>
  </si>
  <si>
    <t>kayalcober</t>
  </si>
  <si>
    <t>amyjromine</t>
  </si>
  <si>
    <t>pdmfeh0olzzalql</t>
  </si>
  <si>
    <t>redeslibre</t>
  </si>
  <si>
    <t>s_t</t>
  </si>
  <si>
    <t>jeniferfranck61</t>
  </si>
  <si>
    <t>antenna_uneı</t>
  </si>
  <si>
    <t>amazngbooks</t>
  </si>
  <si>
    <t>so_kamoto</t>
  </si>
  <si>
    <t>scottyday1984</t>
  </si>
  <si>
    <t>ozzmak</t>
  </si>
  <si>
    <t>bernardfoong</t>
  </si>
  <si>
    <t>onlineglossary</t>
  </si>
  <si>
    <t>amz0ne</t>
  </si>
  <si>
    <t>amazon</t>
  </si>
  <si>
    <t>movietvtechgeek</t>
  </si>
  <si>
    <t>hinekurebow</t>
  </si>
  <si>
    <t>redragdolly</t>
  </si>
  <si>
    <t>19yasuaki</t>
  </si>
  <si>
    <t>2099_jp</t>
  </si>
  <si>
    <t>okanenotsubo</t>
  </si>
  <si>
    <t>kanmediashop</t>
  </si>
  <si>
    <t>philo_shinkan</t>
  </si>
  <si>
    <t>hikikomolism</t>
  </si>
  <si>
    <t>doredoreving</t>
  </si>
  <si>
    <t>tarataylorquinn</t>
  </si>
  <si>
    <t>housesimple</t>
  </si>
  <si>
    <t>carolinelundsf</t>
  </si>
  <si>
    <t>leofrappier</t>
  </si>
  <si>
    <t>gabriel_farago</t>
  </si>
  <si>
    <t>chepworthauthor</t>
  </si>
  <si>
    <t>gabriellakovac</t>
  </si>
  <si>
    <t>lamajabr</t>
  </si>
  <si>
    <t>Mentions</t>
  </si>
  <si>
    <t>Replies to</t>
  </si>
  <si>
    <t>RT @movietvtechgeek: Movie Geek Deals: #1: The Mel Brooks Deluxe Collection [Blu-ray] https://t.co/rHeRCnYP6F</t>
  </si>
  <si>
    <t>RT @hinekurebow: 「おちんちん型ワッフルメーカー」発売中！購入⇒https://t.co/s9B0c1XS4T https://t.co/qwxSt8fDL9</t>
  </si>
  <si>
    <t>RT @movietvtechgeek: Tech Geek Deals: #5: Fujifilm Instax Mini 7s Indigo Instant Film Camera https://t.co/Ao8x5wwhFH https://t.co/hUOhIl8mCt</t>
  </si>
  <si>
    <t>RT @19Yasuaki: Twitter限定‼️
本の中で皆様から寄せられた質問に答えようと思います。
質問の内容はどんなジャンルも問いません＼(^o^)／Q&amp;amp;Aの答えが本に載りますよー‼️
ハッシュタグ #康晃に聞く をつけてTweetして下さい🆙✨
https:…</t>
  </si>
  <si>
    <t>RT @movietvtechgeek: Tech Geek Deals: #6: Fujifilm Instax Mini 7s Red Instant Film Camera https://t.co/iQjoPVnuZo https://t.co/j5IE3rwrtJ</t>
  </si>
  <si>
    <t>RT @2099_jp: 【クリスマスRTキャンペーン】
このツイートをRTしてくれたフォロワーの中から抽選でガチャチケットと1,000円分のAmazonギフト券をプレゼントします！
詳細はこちら：https://t.co/x4M8zPDMta
#無人戦争 #クリスマス209…</t>
  </si>
  <si>
    <t>RT @okanenotsubo: 『150分企画』
Amazonギフト券100円分
応募方法 
フォロー＆リツイート
締切 150分後
当選者はスクショをリプしてください
実績はいいね
サイト登録などはありません
#拡散希望 
#プレゼント企画 
#Amazonギフト…</t>
  </si>
  <si>
    <t>RT @hikikomolism: 情弱といえば、見開きの新聞広告に男はつらいよ全話のDVDセットが、80000円近くの値段で売っているのを見た。今月の新聞だ。呆気にとられた。月300円のAmazonプライム会員になれば、全話無料で見れる。釣りバカもだ。新聞を読んでいる購読層の…</t>
  </si>
  <si>
    <t>RT @doredoreving: かぼちゃぱんちゅｗ https://t.co/MOQXHEFtXu</t>
  </si>
  <si>
    <t>★名曲とともに巡る! 世界の美術館DVD BOOK https://t.co/Og0EMKbfp4  https://t.co/Vk7ELKPNI0</t>
  </si>
  <si>
    <t>Secrets are burning out of control! https://t.co/vslnApPwq6 @tarataylorquinn #romance #teaser #series #mustread… https://t.co/LAJyqY73TG</t>
  </si>
  <si>
    <t>キスマイのライブDVD予約したけどポスター付くのって通常盤だけ？🤔
それともAmazonさんがダメなの？笑</t>
  </si>
  <si>
    <t>Las series de RTVE, Atresmedia y Mediaset se suman a Amazon Prime Video https://t.co/92qRqY3LOk https://t.co/3fVncN6O8F</t>
  </si>
  <si>
    <t>[PR] 日本人なら知っておきたい-「反日韓国」100のウソ-別冊宝島-2180 https://t.co/Cw42mNSTNn</t>
  </si>
  <si>
    <t>Take a chance on a Great New Author! 80% 5 Stars. Jesse Russell's new Black Flag Series.   https://t.co/z8Ep9kfQH2   https://t.co/NvrBLD995F</t>
  </si>
  <si>
    <t>AmazonTube……？ ：対立は泥沼化？ Amazon、AmazonTubeの商標出願しドメインも取得。YouTube対抗サービスを計画か https://t.co/l7V4OVw3nI @engadgetjpさんから</t>
  </si>
  <si>
    <t>RT @Housesimple: Day 11 🎄 To celebrate the festive period we're giving away a £20 Amazon voucher every day to one lucky winner. All you nee…</t>
  </si>
  <si>
    <t>Caroline Lund - Move Your Body https://t.co/1A1vnuBJbf Follow @leofrappier @CarolineLundSF #newmusicalert #DJ #RT https://t.co/rGb0WehBB9</t>
  </si>
  <si>
    <t>A Harem Boy's Saga - I - INITIATION; a memoir by Young
https://t.co/EhIfk5LFRC 
@IndieBookCase #ASMSG #RRBC https://t.co/yxAlNhcL1Y</t>
  </si>
  <si>
    <t>RT @LamaJabr: Holocaust Survivor Stories Georgina #Kindle biographies @gabriellakovac jews memoirs
Click Here https://t.co/NszEKzd4oo
#hist…</t>
  </si>
  <si>
    <t>Take a chance on a Great New Author! 80% 5 Stars. Jesse Russell's new Black Flag Series.   https://t.co/VaFDfsMRhR  https://t.co/5CnjwX16Jx</t>
  </si>
  <si>
    <t>http://dlvr.it/Q6y31c</t>
  </si>
  <si>
    <t>http://amzn.to/2oZtYK7</t>
  </si>
  <si>
    <t>http://feedproxy.google.com/~r/WwwhatsNew/~3/95ziWdfGezU/</t>
  </si>
  <si>
    <t>http://dlvr.it/Q6y38P</t>
  </si>
  <si>
    <t>http://dlvr.it/Q6y338</t>
  </si>
  <si>
    <t>http://th.2099.jp/xmas2099/</t>
  </si>
  <si>
    <t>http://smarturl.it/BLAtn</t>
  </si>
  <si>
    <t>http://amzn.to/2hoI7cQ</t>
  </si>
  <si>
    <t>http://goo.gl/Nn9Idj</t>
  </si>
  <si>
    <t>http://amzn.to/2oycu2C https://twitter.com/i/web/status/943800308022562816</t>
  </si>
  <si>
    <t>http://bit.ly/2Bfd4co</t>
  </si>
  <si>
    <t>http://www.amazon.co.jp/%E6%97%A5%E6%9C%AC%E4%BA%BA%E3%81%AA%E3%82%89%E7%9F%A5%E3%81%A3%E3%81%A6%E3%81%8A%E3%81%8D%E3%81%9F%E3%81%84-%E3%80%8C%E5%8F%8D%E6%97%A5%E9%9F%93%E5%9B%BD%E3%80%8D100%E3%81%AE%E3%82%A6%E3%82%BD-%E5%88%A5%E5%86%8A%E5%AE%9D%E5%B3%B6-2180/dp/4800226481/ref=as_li_ss_tl&amp;tag=seijikatoday-22</t>
  </si>
  <si>
    <t>http://japanese.engadget.com/2017/12/21/amazon-amazontube-youtube/</t>
  </si>
  <si>
    <t>https://www.amazon.com/s/ref=nb_sb_noss/159-2741318-5355408?url=search-alias%3Ddigital-music&amp;field-keywords=move+your+body+leo+frappier+caroline+lund</t>
  </si>
  <si>
    <t>http://goo.gl/99zsjq</t>
  </si>
  <si>
    <t>http://bit.ly/GeorginaHolocaust</t>
  </si>
  <si>
    <t>twitter.com</t>
  </si>
  <si>
    <t>amzn.to</t>
  </si>
  <si>
    <t>dlvr.it</t>
  </si>
  <si>
    <t>goo.gl</t>
  </si>
  <si>
    <t>google.com</t>
  </si>
  <si>
    <t>dld.bz</t>
  </si>
  <si>
    <t>ift.tt</t>
  </si>
  <si>
    <t>bit.ly</t>
  </si>
  <si>
    <t>co.jp</t>
  </si>
  <si>
    <t>amzn.to twitter.com</t>
  </si>
  <si>
    <t>2099.jp</t>
  </si>
  <si>
    <t>amazon.com</t>
  </si>
  <si>
    <t>co.jp twitter.com</t>
  </si>
  <si>
    <t>smarturl.it</t>
  </si>
  <si>
    <t>engadget.com</t>
  </si>
  <si>
    <t>康晃に聞く</t>
  </si>
  <si>
    <t>wwwhatsnew</t>
  </si>
  <si>
    <t>無人戦争</t>
  </si>
  <si>
    <t>giveaway</t>
  </si>
  <si>
    <t>拡散希望 プレゼント企画</t>
  </si>
  <si>
    <t>romance teaser series mustread</t>
  </si>
  <si>
    <t>newmusicalert dj rt</t>
  </si>
  <si>
    <t>asmsg rrbc</t>
  </si>
  <si>
    <t>kindle</t>
  </si>
  <si>
    <t>https://twitter.com/#!/laverasalgado21/status/943800304809648128</t>
  </si>
  <si>
    <t>https://twitter.com/#!/denshinbashira4/status/943800305682022405</t>
  </si>
  <si>
    <t>https://twitter.com/#!/artist19040511/status/943800306235621376</t>
  </si>
  <si>
    <t>https://twitter.com/#!/kayalcober/status/943800306789478401</t>
  </si>
  <si>
    <t>https://twitter.com/#!/amyjromine/status/943800308022562816</t>
  </si>
  <si>
    <t>https://twitter.com/#!/pdmfeh0olzzalql/status/943800308081221632</t>
  </si>
  <si>
    <t>https://twitter.com/#!/redeslibre/status/943800309394046976</t>
  </si>
  <si>
    <t>https://twitter.com/#!/s_t/status/943800311134658560</t>
  </si>
  <si>
    <t>https://twitter.com/#!/jeniferfranck61/status/943800311570821121</t>
  </si>
  <si>
    <t>https://twitter.com/#!/antenna_uneı/status/943800312569020416</t>
  </si>
  <si>
    <t>https://twitter.com/#!/amazngbooks/status/943800313127079936</t>
  </si>
  <si>
    <t>https://twitter.com/#!/so_kamoto/status/943800313168850944</t>
  </si>
  <si>
    <t>https://twitter.com/#!/scottyday1984/status/943800314188238853</t>
  </si>
  <si>
    <t>https://twitter.com/#!/ozzmak/status/943800315408723968</t>
  </si>
  <si>
    <t>https://twitter.com/#!/bernardfoong/status/943800315463258117</t>
  </si>
  <si>
    <t>https://twitter.com/#!/onlineglossary/status/943800315861540864</t>
  </si>
  <si>
    <t>https://twitter.com/#!/amz0ne/status/943800315891068928</t>
  </si>
  <si>
    <t>943800304809648128</t>
  </si>
  <si>
    <t>943800305682022405</t>
  </si>
  <si>
    <t>943800306235621376</t>
  </si>
  <si>
    <t>943800306789478401</t>
  </si>
  <si>
    <t>943800308022562816</t>
  </si>
  <si>
    <t>943800308081221632</t>
  </si>
  <si>
    <t>943800309394046976</t>
  </si>
  <si>
    <t>943800311134658560</t>
  </si>
  <si>
    <t>943800311570821121</t>
  </si>
  <si>
    <t>943800312569020416</t>
  </si>
  <si>
    <t>943800313127079936</t>
  </si>
  <si>
    <t>943800313168850944</t>
  </si>
  <si>
    <t>943800314188238853</t>
  </si>
  <si>
    <t>943800315408723968</t>
  </si>
  <si>
    <t>943800315463258117</t>
  </si>
  <si>
    <t>943800315861540864</t>
  </si>
  <si>
    <t>943800315891068928</t>
  </si>
  <si>
    <t>Followed</t>
  </si>
  <si>
    <t>Followers</t>
  </si>
  <si>
    <t>Tweets</t>
  </si>
  <si>
    <t>Favorites</t>
  </si>
  <si>
    <t>Time Zone UTC Offset (Seconds)</t>
  </si>
  <si>
    <t>Description</t>
  </si>
  <si>
    <t>Location</t>
  </si>
  <si>
    <t>Web</t>
  </si>
  <si>
    <t>Time Zone</t>
  </si>
  <si>
    <t>Joined Twitter Date (UTC)</t>
  </si>
  <si>
    <t>Custom Menu Item Text</t>
  </si>
  <si>
    <t>Custom Menu Item Action</t>
  </si>
  <si>
    <t>Tweeted Search Term?</t>
  </si>
  <si>
    <t>Official Twitter of http://t.co/4rwjfdidk3.   Contact @AmazonHelp for customer support.</t>
  </si>
  <si>
    <t>Entertainment news for the masses covering movies, tv, sports, tech plus @cw_spn @WalkingDead_AMC #SPN https://t.co/8pJzoZdaKL</t>
  </si>
  <si>
    <t>「フレミングの反り返る親指」書いてます。</t>
  </si>
  <si>
    <t>Children &amp; YA author.Former columnist @TheTimesKuwait  Published  #OperaOmnia  member of #RSL  philanthropist Speaker/ Blogger. Bookings https://t.co/woYIlCwDqq</t>
  </si>
  <si>
    <t>横浜DeNAベイスターズ #19</t>
  </si>
  <si>
    <t>Lancashire born author, who enjoys writing poetry and short stories. Check out my blog: https://t.co/gYWAGGyTFd https://t.co/WV3OFIUiVf</t>
  </si>
  <si>
    <t>Author, actor, screenwritier, &amp; leadership coach. Plz #RT my pinned post. #retweet back.</t>
  </si>
  <si>
    <t>スマートフォン向けフル3Dガンシューティングゲーム「無人戦争2099」公式アカウントです。iOS版はこちら： https://t.co/mHqwITVnY3　Android版はこちら： https://t.co/dKe4qcfWK3　お問い合わせ先： support@2099.jp</t>
  </si>
  <si>
    <t>「ポイントサイト紹介＆支援アカウントです」 ☆ポイントサイトで貯めたギフト券でプレゼント企画などをやってます。☆当選者にはこちらからdmします。dmでポイントサイトに登録したことがない人のサポートをしてます。サポート希望はdmに来てください。実績はいいねにあります。写真や記事の無断転載は禁止❌</t>
  </si>
  <si>
    <t>International Student Magazine</t>
  </si>
  <si>
    <t>韓メディアSHOPオフィシャルTwitter！韓国盤輸入CD＆DVD＆グッズなどなどの情報発信。全品特典付き！★信頼と実績の 【日本国内 K-POP専門店】★
《イベントについて》終了期限の記載のないイベントは、毎月10日・20日・30日に当選者を決定し、当選者へはDMにてご連絡を差し上げます。</t>
  </si>
  <si>
    <t>https://t.co/XpoGInRJIk ネコの俊平です。ガラケー友の会会員。ツイートは私個人の思考の表現であり、所属機関の見解とは独立です。ただの思考の表現なので事実かどうかとも独立です。</t>
  </si>
  <si>
    <t>哲学書のほか、新刊情報や特集を、原則として平日は朝7時頃と夜8時頃、土日祝日は朝7時頃にツイートしています。夜の回を省略することがあります。 HP（ https://t.co/McezixXvyT ）に発売のツイートをまとめています。</t>
  </si>
  <si>
    <t>30代中卒童貞ひきこもり職歴なしです。中学時代は不登校、高校は1時間で中退それからひきこもってます。いままで友達と呼べる人は一人もいませんでした。ずっといじめられていたのでまともなコミュニケーションも知りません。
※リプライはありがたく拝読致しますが返しません。SNSで人間関係を作らない主義です。申し訳ございません。</t>
  </si>
  <si>
    <t>中二恋、けいおん、まどマギ、アニメ好きだよ。ガンプラ作ります。</t>
  </si>
  <si>
    <t>アニメが好きです。艦これ、SAO、けものフレンズ、エロマンガ先生。たまにイラスト描きます。パソコンやスマホなどのガジェットも好きです。猫好き。WIndows派。お買い物するのがストレス解消♪ https://t.co/a9CMR3Cudlアソシエイト</t>
  </si>
  <si>
    <t>芸術家のトリビア、逸話、伝説などをつぶやきます。参考映像や、DVD、著作の紹介、展覧会情報も発信します。</t>
  </si>
  <si>
    <t>Suspense for the Romantic Heart ❤️- Romantic Suspense Author, Corporate Professional, National Service Delivery Manager Operations ☕️</t>
  </si>
  <si>
    <t>#USA Today #Bestselling #Author of more than 70 published novels.</t>
  </si>
  <si>
    <t>♡玉森世代♡Kis-My-Ft2♡みっくん♡Love-tune♡謙ちゃん♡フォロワーさん大好き♡ウザ絡み大歓迎♡フォローの際は一言下さい♡</t>
  </si>
  <si>
    <t>Redeslibre es una alternativa diferente en la comunicación online @elandroidelibre @omicrono @cocinillas_es @medciencia @fandroides</t>
  </si>
  <si>
    <t>針金入りのソロイスト。Tラリスナー。お年寄りの連れてる犬が大好き。最低拡張期血圧は30mmHg。(c.f. 祖母死亡時が45mmHg) トーストにする食パンは5枚切り。</t>
  </si>
  <si>
    <t>国内外の最新政治情報をお届けします。割と自動ですがたまに中の人がつぶやきます。#相互フォロー</t>
  </si>
  <si>
    <t>Find Amazing Books here. Paperbacks, Kindles, even great author quotes and blog posts.</t>
  </si>
  <si>
    <t>家電。IT。クラシック。料理。カレー。映画。水草水槽。iPod。HiVision。美術。歴史。天文学。長距離ドライブ。登山。富士山。脳科学。比較認知・行動科学。DARIUS。Android。タブレット。電子書籍。</t>
  </si>
  <si>
    <t>massive superman and DC fan, still a big kid. 
movie buff and golf fanatic</t>
  </si>
  <si>
    <t>We're award-winning online estate agents with dedicated valuers, photographers &amp; negotiators. Sell your property smarter &amp; faster. #AskTheExpert #PropTech</t>
  </si>
  <si>
    <t>Increase your #Brand popularity!       Get more #exposure Contact Us Now! https://t.co/51gDY3dspH https://t.co/zXMG2ezUbf</t>
  </si>
  <si>
    <t>International recording artist, dancer,muse, wife, San Francisco nite life cheerleader and news junkie. #supportindieartists</t>
  </si>
  <si>
    <t>I'm a Music Producer (formerly known as LFB) and love creating and producing music &amp; video. Dance Electronica to Acoustic to Pop. :)) Take a listen!!</t>
  </si>
  <si>
    <t>Author of A Harem Boy's Saga; a memoir by Young. A 7 book series of the author's young life in service at several Middle Eastern male harems.</t>
  </si>
  <si>
    <t>Internet Marketing Glossary: Online Business Dictionary, Fourth Edition Released - Internet Jargon explained! by Lama Jabr</t>
  </si>
  <si>
    <t>International bestselling and award-winning Australian author of the Jack Rogan #mysteries and #thrillers series for the thinking reader.</t>
  </si>
  <si>
    <t>Bestselling Author of #Financial Thrillers | #ClimateFiction  | #clifi | Professional Negotiator | Creator of the Sam Jardine Conspiracy Thrillers</t>
  </si>
  <si>
    <t>Author of #1 Amazon Bestseller 'Georgina, Holocaust Survivor Stories' | Motivational Speaker I Fashion Designer</t>
  </si>
  <si>
    <t>Author | Coach | Digital Marketing Strategist | Amazon Kindle Publishing Consultant | Author Branding | #BookMarketing | #SelfPublishing</t>
  </si>
  <si>
    <t>An assortment of hand-picked fiction and non-fiction available on Kindle and paperback, as well as author blogs and quotes</t>
  </si>
  <si>
    <t>Seattle, Washington</t>
  </si>
  <si>
    <t>United Kingdom</t>
  </si>
  <si>
    <t>England, United Kingdom</t>
  </si>
  <si>
    <t>Santiago Metropolitan Region</t>
  </si>
  <si>
    <t>Covering the world</t>
  </si>
  <si>
    <t>Stockholm, Sweden</t>
  </si>
  <si>
    <t>United States</t>
  </si>
  <si>
    <t>日本</t>
  </si>
  <si>
    <t>India</t>
  </si>
  <si>
    <t>London UK</t>
  </si>
  <si>
    <t>#iartg #asmsg #indiepub</t>
  </si>
  <si>
    <t>Hamburg</t>
  </si>
  <si>
    <t>副業に興味がある方は↓のページかDMにどうぞ♪</t>
  </si>
  <si>
    <t>Ireland</t>
  </si>
  <si>
    <t>宇宙の中であって宇宙ではないかもしれないどこか</t>
  </si>
  <si>
    <t>Minnesota, USA</t>
  </si>
  <si>
    <t>日本 東京</t>
  </si>
  <si>
    <t>Kazakhstan</t>
  </si>
  <si>
    <t>Texas, USA</t>
  </si>
  <si>
    <t>日本 奈良</t>
  </si>
  <si>
    <t>Spain</t>
  </si>
  <si>
    <t>ここどこ？</t>
  </si>
  <si>
    <t>政局あんてな</t>
  </si>
  <si>
    <t>東京都葛飾区</t>
  </si>
  <si>
    <t>Wiltshire UK</t>
  </si>
  <si>
    <t>Bay Area, CA</t>
  </si>
  <si>
    <t>San Francisco</t>
  </si>
  <si>
    <t>San Francisco, CA</t>
  </si>
  <si>
    <t>Australia</t>
  </si>
  <si>
    <t>Sydney, Australia</t>
  </si>
  <si>
    <t>Sydney Australia</t>
  </si>
  <si>
    <t>Sydney, AUSTRALIA</t>
  </si>
  <si>
    <t>http://t.co/Z2A4m7UeSv</t>
  </si>
  <si>
    <t>https://t.co/8pJzoZdaKL</t>
  </si>
  <si>
    <t>http://t.co/QEGQlrOe1U</t>
  </si>
  <si>
    <t>http://t.co/sxg9mbT5HZ</t>
  </si>
  <si>
    <t>http://t.co/c8Bb8ViEJU</t>
  </si>
  <si>
    <t>http://t.co/uZ7kvffJry</t>
  </si>
  <si>
    <t>https://t.co/nK9OZpK1Vo</t>
  </si>
  <si>
    <t>https://t.co/Fez9azxzXT</t>
  </si>
  <si>
    <t>http://t.co/pgzJBQeWfe</t>
  </si>
  <si>
    <t>http://t.co/YOjbHDXEhz</t>
  </si>
  <si>
    <t>https://t.co/2kCJiFv1jV</t>
  </si>
  <si>
    <t>http://t.co/M1fHUj1a7T</t>
  </si>
  <si>
    <t>https://t.co/rAzv3rmLNg</t>
  </si>
  <si>
    <t>http://t.co/Kwn85iYMuf</t>
  </si>
  <si>
    <t>https://t.co/IILYjCoaUL</t>
  </si>
  <si>
    <t>http://t.co/eSpo5NimyF</t>
  </si>
  <si>
    <t>https://t.co/kY98f35IOp</t>
  </si>
  <si>
    <t>http://t.co/w72Tp9axCe</t>
  </si>
  <si>
    <t>http://t.co/3OgN6l9grJ</t>
  </si>
  <si>
    <t>https://t.co/0ZlgdfJUYA</t>
  </si>
  <si>
    <t>https://t.co/bsv0vwbyce</t>
  </si>
  <si>
    <t>https://t.co/0MNEfxhXuj</t>
  </si>
  <si>
    <t>https://t.co/puXRU4B7hs</t>
  </si>
  <si>
    <t>http://t.co/VsQfqX2yAk</t>
  </si>
  <si>
    <t>https://t.co/Yj4abcEERr</t>
  </si>
  <si>
    <t>http://t.co/ikz7zEJ9GM</t>
  </si>
  <si>
    <t>http://t.co/iYGfSV9KJ5</t>
  </si>
  <si>
    <t>http://t.co/mSFFK8wYLp</t>
  </si>
  <si>
    <t>Pacific Time (US &amp; Canada)</t>
  </si>
  <si>
    <t>Madrid</t>
  </si>
  <si>
    <t>Central Time (US &amp; Canada)</t>
  </si>
  <si>
    <t>Eastern Time (US &amp; Canada)</t>
  </si>
  <si>
    <t>Irkutsk</t>
  </si>
  <si>
    <t>International Date Line West</t>
  </si>
  <si>
    <t>Stockholm</t>
  </si>
  <si>
    <t>Tokyo</t>
  </si>
  <si>
    <t>Quito</t>
  </si>
  <si>
    <t>Osaka</t>
  </si>
  <si>
    <t>Hawaii</t>
  </si>
  <si>
    <t>New Delhi</t>
  </si>
  <si>
    <t>Arizona</t>
  </si>
  <si>
    <t>Sydney</t>
  </si>
  <si>
    <t>London</t>
  </si>
  <si>
    <t>Berlin</t>
  </si>
  <si>
    <t>Paris</t>
  </si>
  <si>
    <t>Seoul</t>
  </si>
  <si>
    <t>Atlantic Time (Canada)</t>
  </si>
  <si>
    <t>Alaska</t>
  </si>
  <si>
    <t>http://pbs.twimg.com/profile_images/936662928513581061/tGI9u58H_normal.jpg</t>
  </si>
  <si>
    <t>http://pbs.twimg.com/profile_images/943682922619514880/AkmjsS3O_normal.jpg</t>
  </si>
  <si>
    <t>http://pbs.twimg.com/profile_images/940276008887783426/11VfJi8L_normal.jpg</t>
  </si>
  <si>
    <t>http://pbs.twimg.com/profile_images/871847477078405120/fqeUC6mm_normal.jpg</t>
  </si>
  <si>
    <t>http://pbs.twimg.com/profile_images/876089196917686272/FG9LxXtB_normal.jpg</t>
  </si>
  <si>
    <t>http://pbs.twimg.com/profile_images/875914650612670464/Q5Pf_Jcl_normal.jpg</t>
  </si>
  <si>
    <t>http://pbs.twimg.com/profile_images/378800000120419404/b5beb7f2791bd67b270c765903edd2df_normal.jpeg</t>
  </si>
  <si>
    <t>http://pbs.twimg.com/profile_images/871680993111015424/bTR2ided_normal.jpg</t>
  </si>
  <si>
    <t>http://abs.twimg.com/sticky/default_profile_images/default_profile_normal.png</t>
  </si>
  <si>
    <t>http://pbs.twimg.com/profile_images/908613567317811201/eKiJ88qc_normal.jpg</t>
  </si>
  <si>
    <t>http://pbs.twimg.com/profile_images/849766763789144064/7hlKWELG_normal.jpg</t>
  </si>
  <si>
    <t>http://pbs.twimg.com/profile_images/768712995925008385/YE--WIFn_normal.jpg</t>
  </si>
  <si>
    <t>http://pbs.twimg.com/profile_images/3318453946/9fe4c61c8a77b41fcaa565df8f65baa2_normal.png</t>
  </si>
  <si>
    <t>http://pbs.twimg.com/profile_images/2775982473/adb1512986734d2cbbf4ed7e3b56eb1e_normal.jpeg</t>
  </si>
  <si>
    <t>http://pbs.twimg.com/profile_images/875706404933324802/oANbOmAC_normal.jpg</t>
  </si>
  <si>
    <t>http://pbs.twimg.com/profile_images/544370680536391680/rXZ8vaHW_normal.jpeg</t>
  </si>
  <si>
    <t>http://pbs.twimg.com/profile_images/943796542930063362/433ilmLU_normal.jpg</t>
  </si>
  <si>
    <t>http://pbs.twimg.com/profile_images/725204083317985280/kLSYHm2e_normal.jpg</t>
  </si>
  <si>
    <t>http://pbs.twimg.com/profile_images/874266960443330561/bk7OB_ea_normal.jpg</t>
  </si>
  <si>
    <t>http://pbs.twimg.com/profile_images/762906978955911168/M6gxku3G_normal.jpg</t>
  </si>
  <si>
    <t>http://pbs.twimg.com/profile_images/943743051272466432/-mfJBx1E_normal.jpg</t>
  </si>
  <si>
    <t>http://pbs.twimg.com/profile_images/901957817493573632/WX4HG7UX_normal.jpg</t>
  </si>
  <si>
    <t>http://pbs.twimg.com/profile_images/781870380814176256/sMOk-JPM_normal.jpg</t>
  </si>
  <si>
    <t>http://pbs.twimg.com/profile_images/902192523753406464/3dV3qDsW_normal.jpg</t>
  </si>
  <si>
    <t>http://pbs.twimg.com/profile_images/2382586789/redeslibre_normal.png</t>
  </si>
  <si>
    <t>http://pbs.twimg.com/profile_images/806269198766743552/Buc0vYsu_normal.jpg</t>
  </si>
  <si>
    <t>http://pbs.twimg.com/profile_images/420957112601034752/0yT8KhrA_normal.png</t>
  </si>
  <si>
    <t>http://pbs.twimg.com/profile_images/613011492728778752/cBJxHKcs_normal.png</t>
  </si>
  <si>
    <t>http://pbs.twimg.com/profile_images/1312564428/origin13024389556989_normal.jpg</t>
  </si>
  <si>
    <t>http://pbs.twimg.com/profile_images/870392650196807682/7kKZnOoh_normal.jpg</t>
  </si>
  <si>
    <t>http://pbs.twimg.com/profile_images/839513964778246144/jmlb8Vbc_normal.jpg</t>
  </si>
  <si>
    <t>http://pbs.twimg.com/profile_images/599621821302898688/iLRtwEIj_normal.jpg</t>
  </si>
  <si>
    <t>http://pbs.twimg.com/profile_images/1231086079/JameskellyPride2010_normal.jpg</t>
  </si>
  <si>
    <t>http://pbs.twimg.com/profile_images/588974129266577408/LjziEZQ5_normal.jpg</t>
  </si>
  <si>
    <t>http://pbs.twimg.com/profile_images/862033215556538368/4y4hGn5G_normal.jpg</t>
  </si>
  <si>
    <t>http://pbs.twimg.com/profile_images/257884139/InternetMarketingGlossary_cover.jpg_normal.jpg</t>
  </si>
  <si>
    <t>http://pbs.twimg.com/profile_images/703917643250606080/of-BhH-D_normal.jpg</t>
  </si>
  <si>
    <t>http://pbs.twimg.com/profile_images/797818771079499777/6DHN4axv_normal.jpg</t>
  </si>
  <si>
    <t>http://pbs.twimg.com/profile_images/729707929704669184/GEpXztUX_normal.jpg</t>
  </si>
  <si>
    <t>http://pbs.twimg.com/profile_images/703238285292732417/n9pywpgO_normal.jpg</t>
  </si>
  <si>
    <t>http://pbs.twimg.com/profile_images/612983033688227840/OyGgJXMR_normal.png</t>
  </si>
  <si>
    <t>Open Twitter Page for This Person</t>
  </si>
  <si>
    <t>https://twitter.com/amazon</t>
  </si>
  <si>
    <t>https://twitter.com/daysinewborn663</t>
  </si>
  <si>
    <t>https://twitter.com/movietvtechgeek</t>
  </si>
  <si>
    <t>https://twitter.com/hinekurebow</t>
  </si>
  <si>
    <t>https://twitter.com/redragdolly</t>
  </si>
  <si>
    <t>https://twitter.com/19yasuaki</t>
  </si>
  <si>
    <t>https://twitter.com/jennyburnley1</t>
  </si>
  <si>
    <t>https://twitter.com/adonnellywriter</t>
  </si>
  <si>
    <t>https://twitter.com/2099_jp</t>
  </si>
  <si>
    <t>https://twitter.com/okanenotsubo</t>
  </si>
  <si>
    <t>https://twitter.com/yeahmagazine1</t>
  </si>
  <si>
    <t>https://twitter.com/kanmediashop</t>
  </si>
  <si>
    <t>https://twitter.com/koubemanzou</t>
  </si>
  <si>
    <t>https://twitter.com/philo_shinkan</t>
  </si>
  <si>
    <t>https://twitter.com/hikikomolism</t>
  </si>
  <si>
    <t>https://twitter.com/laverasalgado21</t>
  </si>
  <si>
    <t>https://twitter.com/denshinbashira4</t>
  </si>
  <si>
    <t>https://twitter.com/doredoreving</t>
  </si>
  <si>
    <t>https://twitter.com/artist19040511</t>
  </si>
  <si>
    <t>https://twitter.com/kayalcober</t>
  </si>
  <si>
    <t>https://twitter.com/amyjromine</t>
  </si>
  <si>
    <t>https://twitter.com/tarataylorquinn</t>
  </si>
  <si>
    <t>https://twitter.com/pdmfeh0olzzalql</t>
  </si>
  <si>
    <t>https://twitter.com/redeslibre</t>
  </si>
  <si>
    <t>https://twitter.com/s_t</t>
  </si>
  <si>
    <t>https://twitter.com/jeniferfranck61</t>
  </si>
  <si>
    <t>https://twitter.com/antenna_uneı</t>
  </si>
  <si>
    <t>https://twitter.com/amazngbooks</t>
  </si>
  <si>
    <t>https://twitter.com/so_kamoto</t>
  </si>
  <si>
    <t>https://twitter.com/scottyday1984</t>
  </si>
  <si>
    <t>https://twitter.com/housesimple</t>
  </si>
  <si>
    <t>https://twitter.com/ozzmak</t>
  </si>
  <si>
    <t>https://twitter.com/carolinelundsf</t>
  </si>
  <si>
    <t>https://twitter.com/leofrappier</t>
  </si>
  <si>
    <t>https://twitter.com/bernardfoong</t>
  </si>
  <si>
    <t>https://twitter.com/onlineglossary</t>
  </si>
  <si>
    <t>https://twitter.com/gabriel_farago</t>
  </si>
  <si>
    <t>https://twitter.com/chepworthauthor</t>
  </si>
  <si>
    <t>https://twitter.com/gabriellakovac</t>
  </si>
  <si>
    <t>https://twitter.com/lamajabr</t>
  </si>
  <si>
    <t>https://twitter.com/amz0ne</t>
  </si>
  <si>
    <t xml:space="preserve">amazon
</t>
  </si>
  <si>
    <t xml:space="preserve">movietvtechgeek
</t>
  </si>
  <si>
    <t xml:space="preserve">hinekurebow
</t>
  </si>
  <si>
    <t xml:space="preserve">19yasuaki
</t>
  </si>
  <si>
    <t xml:space="preserve">2099_jp
</t>
  </si>
  <si>
    <t xml:space="preserve">okanenotsubo
</t>
  </si>
  <si>
    <t xml:space="preserve">kanmediashop
</t>
  </si>
  <si>
    <t xml:space="preserve">philo_shinkan
</t>
  </si>
  <si>
    <t xml:space="preserve">hikikomolism
</t>
  </si>
  <si>
    <t>laverasalgado21
RT @movietvtechgeek: Tech Geek
Deals: #6: Fujifilm Instax Mini
7s Red Instant Film Camera https://t.co/iQjoPVnuZo
https://t.co/j5IE3rwrtJ</t>
  </si>
  <si>
    <t xml:space="preserve">doredoreving
</t>
  </si>
  <si>
    <t>artist19040511
★名曲とともに巡る! 世界の美術館DVD BOOK https://t.co/Og0EMKbfp4
https://t.co/Vk7ELKPNI0</t>
  </si>
  <si>
    <t>amyjromine
Secrets are burning out of control!
https://t.co/vslnApPwq6 @tarataylorquinn
#romance #teaser #series #mustread…
https://t.co/LAJyqY73TG</t>
  </si>
  <si>
    <t xml:space="preserve">tarataylorquinn
</t>
  </si>
  <si>
    <t>pdmfeh0olzzalql
キスマイのライブDVD予約したけどポスター付くのって通常盤だけ？🤔
それともAmazonさんがダメなの？笑</t>
  </si>
  <si>
    <t>redeslibre
Las series de RTVE, Atresmedia
y Mediaset se suman a Amazon Prime
Video https://t.co/92qRqY3LOk https://t.co/3fVncN6O8F</t>
  </si>
  <si>
    <t>s_t
RT @hikikomolism: 情弱といえば、見開きの新聞広告に男はつらいよ全話のDVDセットが、80000円近くの値段で売っているのを見た。今月の新聞だ。呆気にとられた。月300円のAmazonプライム会員になれば、全話無料で見れる。釣りバカもだ。新聞を読んでいる購読層の…</t>
  </si>
  <si>
    <t>jeniferfranck61
RT @movietvtechgeek: Tech Geek
Deals: #5: Fujifilm Instax Mini
7s Indigo Instant Film Camera https://t.co/Ao8x5wwhFH
https://t.co/hUOhIl8mCt</t>
  </si>
  <si>
    <t>antenna_uneı
[PR] 日本人なら知っておきたい-「反日韓国」100のウソ-別冊宝島-2180
https://t.co/Cw42mNSTNn</t>
  </si>
  <si>
    <t>amazngbooks
Take a chance on a Great New Author!
80% 5 Stars. Jesse Russell's new
Black Flag Series. https://t.co/z8Ep9kfQH2
https://t.co/NvrBLD995F</t>
  </si>
  <si>
    <t>so_kamoto
AmazonTube……？ ：対立は泥沼化？ Amazon、AmazonTubeの商標出願しドメインも取得。YouTube対抗サービスを計画か
https://t.co/l7V4OVw3nI @engadgetjpさんから</t>
  </si>
  <si>
    <t>scottyday1984
RT @Housesimple: Day 11 🎄 To celebrate
the festive period we're giving
away a £20 Amazon voucher every
day to one lucky winner. All you
nee…</t>
  </si>
  <si>
    <t xml:space="preserve">housesimple
</t>
  </si>
  <si>
    <t>ozzmak
Caroline Lund - Move Your Body
https://t.co/1A1vnuBJbf Follow
@leofrappier @CarolineLundSF #newmusicalert
#DJ #RT https://t.co/rGb0WehBB9</t>
  </si>
  <si>
    <t xml:space="preserve">carolinelundsf
</t>
  </si>
  <si>
    <t xml:space="preserve">leofrappier
</t>
  </si>
  <si>
    <t xml:space="preserve">gabriel_farago
</t>
  </si>
  <si>
    <t xml:space="preserve">chepworthauthor
</t>
  </si>
  <si>
    <t xml:space="preserve">gabriellakovac
</t>
  </si>
  <si>
    <t xml:space="preserve">lamajabr
</t>
  </si>
  <si>
    <t>amz0ne
Take a chance on a Great New Author!
80% 5 Stars. Jesse Russell's new
Black Flag Series. https://t.co/VaFDfsMRhR
https://t.co/5CnjwX16Jx</t>
  </si>
  <si>
    <t>Directed</t>
  </si>
  <si>
    <t>sonafox2217</t>
  </si>
  <si>
    <t>yourbookzone</t>
  </si>
  <si>
    <t>itandfeel</t>
  </si>
  <si>
    <t>sengyotei</t>
  </si>
  <si>
    <t>naoper1019</t>
  </si>
  <si>
    <t>brendarachel444</t>
  </si>
  <si>
    <t>gfxcoach</t>
  </si>
  <si>
    <t>kassuibasstrb</t>
  </si>
  <si>
    <t>trinidadvevnne2</t>
  </si>
  <si>
    <t>meredithdrake42</t>
  </si>
  <si>
    <t>okuyasuki</t>
  </si>
  <si>
    <t>s_tonelico</t>
  </si>
  <si>
    <t>yu_a810</t>
  </si>
  <si>
    <t>rengren</t>
  </si>
  <si>
    <t>kanda_2000</t>
  </si>
  <si>
    <t>amazngbookzone</t>
  </si>
  <si>
    <t>amazngauthors</t>
  </si>
  <si>
    <t>andriacastro162</t>
  </si>
  <si>
    <t>blogs4books</t>
  </si>
  <si>
    <t>starwars_store</t>
  </si>
  <si>
    <t>readerfaves</t>
  </si>
  <si>
    <t>mj_alo</t>
  </si>
  <si>
    <t>misachan56</t>
  </si>
  <si>
    <t>mommashelping</t>
  </si>
  <si>
    <t>udon019udon</t>
  </si>
  <si>
    <t>daayani1a</t>
  </si>
  <si>
    <t>f4fshwyqdcsıczv</t>
  </si>
  <si>
    <t>benedictine555</t>
  </si>
  <si>
    <t>xlahito</t>
  </si>
  <si>
    <t>rickyhackz</t>
  </si>
  <si>
    <t>spıegel_alles</t>
  </si>
  <si>
    <t>spıegel_wirtsch</t>
  </si>
  <si>
    <t>b1hub</t>
  </si>
  <si>
    <t>pieceofshirt</t>
  </si>
  <si>
    <t>fokjxqbx2tjaazz</t>
  </si>
  <si>
    <t>shadyiaascendnt</t>
  </si>
  <si>
    <t>ebonilategan291</t>
  </si>
  <si>
    <t>yargdpirate</t>
  </si>
  <si>
    <t>tamago22313</t>
  </si>
  <si>
    <t>titim663</t>
  </si>
  <si>
    <t>tes63may2</t>
  </si>
  <si>
    <t>cherisealbert22</t>
  </si>
  <si>
    <t>mrsfreshness</t>
  </si>
  <si>
    <t>zzzwatarı</t>
  </si>
  <si>
    <t>24yuzuyuzu24</t>
  </si>
  <si>
    <t>daichi0700318</t>
  </si>
  <si>
    <t>virgilrapp849</t>
  </si>
  <si>
    <t>periantoniou</t>
  </si>
  <si>
    <t>lorineholmes428</t>
  </si>
  <si>
    <t>cocoramama</t>
  </si>
  <si>
    <t>chiyog_1566</t>
  </si>
  <si>
    <t>mgegytlgpozujo1</t>
  </si>
  <si>
    <t>teaponpon</t>
  </si>
  <si>
    <t>tuttotechnet</t>
  </si>
  <si>
    <t>whitecube74u</t>
  </si>
  <si>
    <t>puffyka81</t>
  </si>
  <si>
    <t>biidoro_</t>
  </si>
  <si>
    <t>onlinedealsın</t>
  </si>
  <si>
    <t>jasonraimondo1</t>
  </si>
  <si>
    <t>authorc_anthony</t>
  </si>
  <si>
    <t>gracielastesano</t>
  </si>
  <si>
    <t>miyakosi</t>
  </si>
  <si>
    <t>secry</t>
  </si>
  <si>
    <t>mercari_oku</t>
  </si>
  <si>
    <t>batakochan0211</t>
  </si>
  <si>
    <t>jillian22161193</t>
  </si>
  <si>
    <t>_pinkicecream_</t>
  </si>
  <si>
    <t>rasheedahughe13</t>
  </si>
  <si>
    <t>kokonag222</t>
  </si>
  <si>
    <t>mwanewyork</t>
  </si>
  <si>
    <t>rin_sykz</t>
  </si>
  <si>
    <t>faydra_deon</t>
  </si>
  <si>
    <t>lucydawsonbooks</t>
  </si>
  <si>
    <t>booktweeter</t>
  </si>
  <si>
    <t>t_tokumutaisa</t>
  </si>
  <si>
    <t>yasuurishopping</t>
  </si>
  <si>
    <t>p3drox</t>
  </si>
  <si>
    <t>angleaisenberg3</t>
  </si>
  <si>
    <t>cgilferrara</t>
  </si>
  <si>
    <t>cosmonauty</t>
  </si>
  <si>
    <t>saydie1122</t>
  </si>
  <si>
    <t>punkbln</t>
  </si>
  <si>
    <t>pandugar</t>
  </si>
  <si>
    <t>itsmepmc2</t>
  </si>
  <si>
    <t>yuyan0108</t>
  </si>
  <si>
    <t>ankeito1</t>
  </si>
  <si>
    <t>brbrbrbrbrbrb12</t>
  </si>
  <si>
    <t>animeka_2010</t>
  </si>
  <si>
    <t>smgellie</t>
  </si>
  <si>
    <t>chaebria610</t>
  </si>
  <si>
    <t>monstkyoku99</t>
  </si>
  <si>
    <t>kr_lol_kakin</t>
  </si>
  <si>
    <t>kokohibimeigens</t>
  </si>
  <si>
    <t>ardellbrumbaug7</t>
  </si>
  <si>
    <t>hiringforamazon</t>
  </si>
  <si>
    <t>samyiki</t>
  </si>
  <si>
    <t>shondamccune591</t>
  </si>
  <si>
    <t>ttsıgnal1</t>
  </si>
  <si>
    <t>jennine_velette</t>
  </si>
  <si>
    <t>dealsnalerts</t>
  </si>
  <si>
    <t>pajarobien</t>
  </si>
  <si>
    <t>caileefrancis</t>
  </si>
  <si>
    <t>mc_axis</t>
  </si>
  <si>
    <t>holcotdw</t>
  </si>
  <si>
    <t>az_puyo</t>
  </si>
  <si>
    <t>ghifto</t>
  </si>
  <si>
    <t>haltyballa</t>
  </si>
  <si>
    <t>newbookınfo</t>
  </si>
  <si>
    <t>diarrhingus</t>
  </si>
  <si>
    <t>erga41</t>
  </si>
  <si>
    <t>imamurayuki</t>
  </si>
  <si>
    <t>solmage</t>
  </si>
  <si>
    <t>susannahdevine2</t>
  </si>
  <si>
    <t>gigihardin1523</t>
  </si>
  <si>
    <t>samborunning</t>
  </si>
  <si>
    <t>0xfran</t>
  </si>
  <si>
    <t>pleursdeveuve</t>
  </si>
  <si>
    <t>black_hawk8492</t>
  </si>
  <si>
    <t>ilanajohnson219</t>
  </si>
  <si>
    <t>dabuze_zz</t>
  </si>
  <si>
    <t>billward10bill</t>
  </si>
  <si>
    <t>tatu_o3o</t>
  </si>
  <si>
    <t>amazon_tw5</t>
  </si>
  <si>
    <t>kik_carmelmoore</t>
  </si>
  <si>
    <t>dawnalucien1294</t>
  </si>
  <si>
    <t>lisagillis_</t>
  </si>
  <si>
    <t>thenext_step123</t>
  </si>
  <si>
    <t>twittecno</t>
  </si>
  <si>
    <t>kazukitoakane</t>
  </si>
  <si>
    <t>glasgowisgrande</t>
  </si>
  <si>
    <t>imnotanironwall</t>
  </si>
  <si>
    <t>shanitapalmer11</t>
  </si>
  <si>
    <t>cherisemarc39</t>
  </si>
  <si>
    <t>dorageorge1708</t>
  </si>
  <si>
    <t>mhajim_central</t>
  </si>
  <si>
    <t>misty_sulouff</t>
  </si>
  <si>
    <t>rcalabelgroupuk</t>
  </si>
  <si>
    <t>quill_annamaria</t>
  </si>
  <si>
    <t>tracie022</t>
  </si>
  <si>
    <t>iiyopurin</t>
  </si>
  <si>
    <t>22ılias22</t>
  </si>
  <si>
    <t>shavond83014167</t>
  </si>
  <si>
    <t>daysiruth416</t>
  </si>
  <si>
    <t>lainegriggs2367</t>
  </si>
  <si>
    <t>fs_twi</t>
  </si>
  <si>
    <t>gracenmiller</t>
  </si>
  <si>
    <t>aiueo110book</t>
  </si>
  <si>
    <t>3470jack</t>
  </si>
  <si>
    <t>i_mahasin</t>
  </si>
  <si>
    <t>mamasquare714</t>
  </si>
  <si>
    <t>srebon</t>
  </si>
  <si>
    <t>hukumotoyasuko</t>
  </si>
  <si>
    <t>henmikumajiroui</t>
  </si>
  <si>
    <t>authorkzink</t>
  </si>
  <si>
    <t>snmr_201</t>
  </si>
  <si>
    <t>xkvkyjvhjwguw11</t>
  </si>
  <si>
    <t>zhaozhaoman</t>
  </si>
  <si>
    <t>jannatulchaity0</t>
  </si>
  <si>
    <t>satzsathish08</t>
  </si>
  <si>
    <t>g_tara3</t>
  </si>
  <si>
    <t>tesigotuitero</t>
  </si>
  <si>
    <t>timekeeper</t>
  </si>
  <si>
    <t>amasalegame</t>
  </si>
  <si>
    <t>marilynfrenche</t>
  </si>
  <si>
    <t>111publishing</t>
  </si>
  <si>
    <t>the_book_queen</t>
  </si>
  <si>
    <t>hollydodd80</t>
  </si>
  <si>
    <t>yuiooooyui</t>
  </si>
  <si>
    <t>attentionget</t>
  </si>
  <si>
    <t>murasakimitsuru</t>
  </si>
  <si>
    <t>sharanbachelde3</t>
  </si>
  <si>
    <t>odette_yasutake</t>
  </si>
  <si>
    <t>noelbarwood</t>
  </si>
  <si>
    <t>fuwarin</t>
  </si>
  <si>
    <t>bıblıothequea</t>
  </si>
  <si>
    <t>uumt10141</t>
  </si>
  <si>
    <t>k2_ryuku</t>
  </si>
  <si>
    <t>legendary_rts</t>
  </si>
  <si>
    <t>sochatolocha</t>
  </si>
  <si>
    <t>successrockets</t>
  </si>
  <si>
    <t>urahoyik</t>
  </si>
  <si>
    <t>andrade1_carlos</t>
  </si>
  <si>
    <t>f14zero</t>
  </si>
  <si>
    <t>bnbpubs</t>
  </si>
  <si>
    <t>ulagriffith2869</t>
  </si>
  <si>
    <t>modestasteinka9</t>
  </si>
  <si>
    <t>jetaylor75</t>
  </si>
  <si>
    <t>kenett1</t>
  </si>
  <si>
    <t>josefreedomve</t>
  </si>
  <si>
    <t>eboniquarterma5</t>
  </si>
  <si>
    <t>jd_bodabu</t>
  </si>
  <si>
    <t>zwyemag3y7hnu5g</t>
  </si>
  <si>
    <t>nobochin55110</t>
  </si>
  <si>
    <t>vertiemaxwell11</t>
  </si>
  <si>
    <t>wingback_t</t>
  </si>
  <si>
    <t>bh34kb17</t>
  </si>
  <si>
    <t>dolynkeys</t>
  </si>
  <si>
    <t>tech_tandem</t>
  </si>
  <si>
    <t>kankipub</t>
  </si>
  <si>
    <t>dokuo350</t>
  </si>
  <si>
    <t>thomaskaynak281</t>
  </si>
  <si>
    <t>shinr_a</t>
  </si>
  <si>
    <t>gura_20_11</t>
  </si>
  <si>
    <t>imas_sokugai</t>
  </si>
  <si>
    <t>rebeccagrace234</t>
  </si>
  <si>
    <t>tx5x6zvnxjdp5m4</t>
  </si>
  <si>
    <t>gheorghepetre</t>
  </si>
  <si>
    <t>tsumorou</t>
  </si>
  <si>
    <t>bluebirdbrige</t>
  </si>
  <si>
    <t>gta5_hqck</t>
  </si>
  <si>
    <t>clawfa_0103</t>
  </si>
  <si>
    <t>okzcd</t>
  </si>
  <si>
    <t>fnicodemo</t>
  </si>
  <si>
    <t>wibradiolive</t>
  </si>
  <si>
    <t>tetokon</t>
  </si>
  <si>
    <t>esports_byakuya</t>
  </si>
  <si>
    <t>queenhoneybee50</t>
  </si>
  <si>
    <t>nngybrmlnnpxb11</t>
  </si>
  <si>
    <t>una0902s</t>
  </si>
  <si>
    <t>eugenieferguso8</t>
  </si>
  <si>
    <t>dianhowe1992</t>
  </si>
  <si>
    <t>kaito09969938</t>
  </si>
  <si>
    <t>ajw1970</t>
  </si>
  <si>
    <t>hakethkotb</t>
  </si>
  <si>
    <t>eangeluskehler</t>
  </si>
  <si>
    <t>hiromoo</t>
  </si>
  <si>
    <t>dwaguide</t>
  </si>
  <si>
    <t>noramistress</t>
  </si>
  <si>
    <t>marylschmidt</t>
  </si>
  <si>
    <t>shimabarak</t>
  </si>
  <si>
    <t>priscilla_slack</t>
  </si>
  <si>
    <t>iliananicholso5</t>
  </si>
  <si>
    <t>chlosaki_</t>
  </si>
  <si>
    <t>suberu_banana</t>
  </si>
  <si>
    <t>donaldverger</t>
  </si>
  <si>
    <t>fıl7xfklmyyo8po</t>
  </si>
  <si>
    <t>alexrisley</t>
  </si>
  <si>
    <t>superdorsa</t>
  </si>
  <si>
    <t>buyacooldrone</t>
  </si>
  <si>
    <t>stiqzfdvtouv6oh</t>
  </si>
  <si>
    <t>goingpotty</t>
  </si>
  <si>
    <t>makoto_sanda</t>
  </si>
  <si>
    <t>writer_c4w</t>
  </si>
  <si>
    <t>clachannel</t>
  </si>
  <si>
    <t>yabu_ten</t>
  </si>
  <si>
    <t>eigahiho</t>
  </si>
  <si>
    <t>solsticepublish</t>
  </si>
  <si>
    <t>areck0001</t>
  </si>
  <si>
    <t>jamesmccleese2</t>
  </si>
  <si>
    <t>bongtao</t>
  </si>
  <si>
    <t>toranekotorajit</t>
  </si>
  <si>
    <t>pairs_official</t>
  </si>
  <si>
    <t>howellwave</t>
  </si>
  <si>
    <t>mitrasphere_pr</t>
  </si>
  <si>
    <t>witsetse</t>
  </si>
  <si>
    <t>young_jump</t>
  </si>
  <si>
    <t>necpc_pc</t>
  </si>
  <si>
    <t>jdaykin</t>
  </si>
  <si>
    <t>midori_1433</t>
  </si>
  <si>
    <t>faktillon</t>
  </si>
  <si>
    <t>pachigabu_jp</t>
  </si>
  <si>
    <t>ganz3104</t>
  </si>
  <si>
    <t>momo_roll</t>
  </si>
  <si>
    <t>1tomstraw</t>
  </si>
  <si>
    <t>haylenbeck</t>
  </si>
  <si>
    <t>stuartneville</t>
  </si>
  <si>
    <t>5minjournal</t>
  </si>
  <si>
    <t>vzbv</t>
  </si>
  <si>
    <t>dlfmedien</t>
  </si>
  <si>
    <t>5oqe8t16oazqe8l</t>
  </si>
  <si>
    <t>soverybritish</t>
  </si>
  <si>
    <t>tcmgglobal</t>
  </si>
  <si>
    <t>kugel_ffbe</t>
  </si>
  <si>
    <t>cost2build_uk</t>
  </si>
  <si>
    <t>qrais_usagi</t>
  </si>
  <si>
    <t>authorltaylor</t>
  </si>
  <si>
    <t>mayasan_gg</t>
  </si>
  <si>
    <t>mtmagee1013m</t>
  </si>
  <si>
    <t>authorshout</t>
  </si>
  <si>
    <t>jackieweger</t>
  </si>
  <si>
    <t>pizzazz_books</t>
  </si>
  <si>
    <t>eichinchanglim</t>
  </si>
  <si>
    <t>neru_46_aptask</t>
  </si>
  <si>
    <t>linkedsupply</t>
  </si>
  <si>
    <t>gelatobear</t>
  </si>
  <si>
    <t>ragtaggiggagon</t>
  </si>
  <si>
    <t>aarongritsch</t>
  </si>
  <si>
    <t>diariessurvivor</t>
  </si>
  <si>
    <t>mariothomas</t>
  </si>
  <si>
    <t>christypastore</t>
  </si>
  <si>
    <t>amazonmusicuk</t>
  </si>
  <si>
    <t>mesotabi</t>
  </si>
  <si>
    <t>cg_orange_inc</t>
  </si>
  <si>
    <t>amazonvideo_jp</t>
  </si>
  <si>
    <t>trpg_online</t>
  </si>
  <si>
    <t>idevadhikari</t>
  </si>
  <si>
    <t>ttindia</t>
  </si>
  <si>
    <t>shivaroor</t>
  </si>
  <si>
    <t>juliaangwin</t>
  </si>
  <si>
    <t>koiame_anime</t>
  </si>
  <si>
    <t>nyankonarabe</t>
  </si>
  <si>
    <t>natsecsoc</t>
  </si>
  <si>
    <t>kaveve</t>
  </si>
  <si>
    <t>4komapalette</t>
  </si>
  <si>
    <t>garybizzo</t>
  </si>
  <si>
    <t>tammysdragonfly</t>
  </si>
  <si>
    <t>tmnw2knews</t>
  </si>
  <si>
    <t>botgardenssa</t>
  </si>
  <si>
    <t>sharonnovak5</t>
  </si>
  <si>
    <t>repubblica</t>
  </si>
  <si>
    <t>gchq</t>
  </si>
  <si>
    <t>bschocbar</t>
  </si>
  <si>
    <t>shuhei0919y</t>
  </si>
  <si>
    <t>thesourcesmjazz</t>
  </si>
  <si>
    <t>lamuneirol</t>
  </si>
  <si>
    <t>shojobeat</t>
  </si>
  <si>
    <t>shito_stereo</t>
  </si>
  <si>
    <t>awscloud</t>
  </si>
  <si>
    <t>matillion</t>
  </si>
  <si>
    <t>maigo253</t>
  </si>
  <si>
    <t>armorgardltd</t>
  </si>
  <si>
    <t>Take a chance on a Great New Author! 80% 5 Stars. Jesse Russell's new Black Flag Series.   https://t.co/OMbgvdRrA3  https://t.co/JBVzWF03sv</t>
  </si>
  <si>
    <t>Amazon Music dejará de permitirnos subir nuestros propios archivos MP3 https://t.co/XwlYQcC8oH</t>
  </si>
  <si>
    <t>RT @makoto_sanda: 【本日発売！】講談社タイガからの新作『ジンカン 神祇鑑定人・九鬼隗一郎』、ついに本日発売です！ タイガの創刊時から告知されつつお待たせしていた、眼帯上司の呪い鑑定人と頼りない新人のタッグもの。この年末のお供に是非。  https://t.co…</t>
  </si>
  <si>
    <t>ムオサムの乞食リスト https://t.co/a9PkbkhmGZ @amazonさんから
本名見えてたら笑って</t>
  </si>
  <si>
    <t>My New Book IN THIS MOMENT ANGELS’ SWEET REFLECTIONS 
Amazon: https://t.co/SLKTsZRG2W https://t.co/Lj4dIrrItm</t>
  </si>
  <si>
    <t>RT @writer_c4w: German 2 Swear Word Coloring Book: Fluch- und Schimpfmalbuch fur Erwachsene b... https://t.co/Olf3u4FhcP via @amazon @Night…</t>
  </si>
  <si>
    <t>@clachannel しーらさんの感想💋✨
そしてAmazonのレビューの
圧倒的高評価に
ハートを突き動かされましたよ。🤩💘
プレイし終わった後
わたくしも
バブリーなナオンに
なってしまうかもしれません。🌹✨
MHWもアメージングに
楽しみです。☺️✨</t>
  </si>
  <si>
    <t>RT @YABU_Ten: 【宣伝】『イナズマイレブン』（旧作）が再配信されます！！「サンデーうぇぶり」のサイトで22日（金）0時より毎週更新！無料で読めるので、この機会にぜひ！！！
https://t.co/WC92xkN1bQ 
｡o０コミックスも発売中です。。。
http…</t>
  </si>
  <si>
    <t>8 top-rated iPhone X cases on Amazon https://t.co/BRkLd6JdiR</t>
  </si>
  <si>
    <t>RT @eigahiho: 映画秘宝２月号は本日発売⑨映画訃報は、横尾忠則が偲ぶ親友・土屋嘉男。映画界屈指の怪人・梶原和男を江戸木純が悼む。稀代のカルトリーダーの生涯を、柳下毅一郎、高橋ヨシキ、滝本誠、山崎智之が実像、虚像、妄想、音楽の観点から再検証する「チャールズ・マンソン死…</t>
  </si>
  <si>
    <t>#saturdaymorning - time to read UNBRIDLED https://t.co/yXbdpQ2Yyt 
@Solsticepublish @IAN_AuthorPromo #RRBC #rpbp https://t.co/3W5rjXcOum</t>
  </si>
  <si>
    <t>Take a chance on a Great New Author! 80% 5 Stars. Jesse Russell's new Black Flag Series.  https://t.co/60jgGebyQn  https://t.co/A8wf8ClKYw</t>
  </si>
  <si>
    <t>Take a chance on a Great New Author! 80% 5 Stars. Jesse Russell's new Black Flag Series.   https://t.co/OBjR5XhAEV   https://t.co/pencoyBwso</t>
  </si>
  <si>
    <t>Take a chance on a Great New Author! 80% 5 Stars. Jesse Russell's new Black Flag Series.  https://t.co/4VX0u2AD7q   https://t.co/JJMIvd8aao</t>
  </si>
  <si>
    <t>Star Wars Men's Casual Day T-Shirt https://t.co/6qUb7aJoU2 #StarWars #StormTrooper #TheForceAwakens https://t.co/BLqx0C2aof</t>
  </si>
  <si>
    <t>Take a chance on a Great New Author! 80% 5 Stars. Jesse Russell's new Black Flag Series.  https://t.co/LSAhNAwuiu   https://t.co/zTR2n1xvSS</t>
  </si>
  <si>
    <t>Amazon va a por todas con las series españolas: firma acuerdo importante con RTVE, Mediaset y Atresmedia.… https://t.co/oFhHu7O3J7</t>
  </si>
  <si>
    <t>I save an amazing amount of time each month with Prime!
https://t.co/lNNDNx1JYo</t>
  </si>
  <si>
    <t>@jamesmccleese2 @areck0001 contest fiends in it to win it. Help! Winners wanted!  Gifting #amazon or #paypal on 1/1… https://t.co/hnwTyGdNLz</t>
  </si>
  <si>
    <t>#aaronreckgiveaway welcomes back #paypal as a prize option. Ends 01/15/2018 #amazon is still an option from… https://t.co/qfZyTOxx7K</t>
  </si>
  <si>
    <t>RT @bongtao: ความญี่ปุ่น: สั่งของออนไลน์จาก Amazon jp  ไว้ล่วงหน้า พอเช็คอินโรงแรมเปิดประตูห้องเข้ามา ของก็ถูกเอามาวางรอเรียบร้อยแบบนี้ละ ก…</t>
  </si>
  <si>
    <t>RT @toranekotorajit: 情けない顔www
https://t.co/nbjUJ0lo6K
#情けない #熟睡 #ハンモック #トラネコトラジ #トラジ #茶トラ #猫 #valu #cat #tabby #redtabby #chat #katze #ka…</t>
  </si>
  <si>
    <t>RT @KLIMTechs: 🎁🌟  #CONCOURS DE NOËL 🌟 🎁
💺🎀 Tente de gagner un Siège Gaming #KLIM 1st d'une valeur de 349€ ! 
➡️ https://t.co/AsL7qSnAZy…</t>
  </si>
  <si>
    <t>PSNアカウント作成する時メール認証しないといけなく面倒い方の為の代行も始めました。おまけにハックも致します
例え→BO2Hack 1垢作成 2000円
Bo2Hack 2垢作成 4000円
　Bo2Hack 3垢作成 5000円
お支払いはAmazonギフトになります。</t>
  </si>
  <si>
    <t>China-Kopien von Druckerpatronen: Die Tintenkiller auf Amazon... https://t.co/SJGvcu7b1t</t>
  </si>
  <si>
    <t>China-Kopien von Druckerpatronen: Die Tintenkiller auf Amazon... https://t.co/JuIugzyxcC</t>
  </si>
  <si>
    <t>With the https://t.co/l0pExzUWJd home automation hub, you can control your home with just your voice...with a littl… https://t.co/GIjVRzjYK8</t>
  </si>
  <si>
    <t>1500 SMITE Gems - PC ONLY [Download] https://t.co/4nPxHV0kkI  #HiRezStudios https://t.co/ZzXyz3yPef</t>
  </si>
  <si>
    <t>RT @pairs_official: 【クリスマスまであと4日！】
今Pairsに登録すると、抽選で500名様に
Amazonギフト券1,000円分が当たる！
Pairsを始めるなら今がチャンス✨
12/25まで！
#クリスマスボックス
#ペアーズに願いを https:/…</t>
  </si>
  <si>
    <t>RT @HowellWave: Justice for terrorists? John Cannon? 'Our Justice' ebook and paper. #RRBC #ASMSG https://t.co/5LN4NhSq6h https://t.co/1llMj…</t>
  </si>
  <si>
    <t>Noontec noise cancelling headphones $50 coupon available, great New Year gift: https://t.co/AcNMNZ4x4w https://t.co/f7DGymODIe #giveaway</t>
  </si>
  <si>
    <t>RT @mitrasphere_pr: 【福はじめカウントダウン⑤】
本日23:59まで！ミトラス公式Twitterをフォローして期間中に毎日投稿される　#ミトラス福はじめカウントダウン　のハッシュタグ付きツイートをRTしてくれた人に、1日1名様にAmazonギフト券5000円…</t>
  </si>
  <si>
    <t>@witsetse C'est dommage ce site est super. En 2 mois en jouant aux concours, j'ai gagné deux lots (une figurine pop… https://t.co/yS90IFVf8Q</t>
  </si>
  <si>
    <t>同日発売でAmazonから同日出荷予定だった商品の片割れが到着して片割れが出荷準備中なので某かの運送業者がパンクしているっぽい（届いたのはヤマト）</t>
  </si>
  <si>
    <t>Wow! I just entered for a chance to win "Makeup Brush Cleaner 10s Spin-try Electric Cosmet..." by HOMEASY. https://t.co/ggrfuYQQ72 #giveaway</t>
  </si>
  <si>
    <t>RT @young_jump: 【かぐや様は告らせたい】
今週は…何回でもシコシコしてよくて でも最低一回はシコってしなきゃいけなくて 限界に達した人が負けです！
※紙+電子版の累計200万部目前！最新8巻は1月19日発売！この巻から紙と電子の両方、同日発売になります！…</t>
  </si>
  <si>
    <t>RT @necpc_pc: 応募はフォロー＆リツイートだけ！抽選で毎日Amazonギフト券1,000円分がその場であたる！12/22（金）8:59まで！@necpc_pcをフォローし、この投稿をRT！規約→https://t.co/zaoWI4yoFH
#LAVIENoteNE…</t>
  </si>
  <si>
    <t>RT @pairs_official: 【クリスマスまであと1週間！】
今Pairsに登録すると、抽選で500名様に
Amazonギフト券1,000円分が当たる！
Pairsを始めるなら今がチャンス✨
12/25まで！
#クリスマスボックス
#ペアーズに願いを https:…</t>
  </si>
  <si>
    <t>RT @jdaykin: Great work by Peri &amp;amp; team to beautifully bring https://t.co/27krXCIgbg to life on Amazon Echo Show - if you unwrap one this Ch…</t>
  </si>
  <si>
    <t>amazonで色々注文したら荷物が細かく分かれてしまって、たくさん発送通知のメール来るし、連動して配送業者からも通知くるし、何がいつ到着するのかわかんなくなってきた´д` ;</t>
  </si>
  <si>
    <t>甘々と稲妻 Amazonビデオ ~ 中村悠一 https://t.co/Rn79SwFX7u 　おおープライムで観られるー</t>
  </si>
  <si>
    <t>Firefox disponibile ufficialmente per Amazon Fire Stick e Fire TV https://t.co/j0rMXAusPV #Computer https://t.co/hQN1oaQH5a</t>
  </si>
  <si>
    <t>@MiDORi_1433 
final E2000C(CS)
・素直な音なのでなんにでも合う
・モニターヘッドホンには敵わないけど音も取りやすい
・CとCSは色違い。マイクなしの無印もあり
https://t.co/dnN6Ssge1a</t>
  </si>
  <si>
    <t>RT @Faktillon: Die besten Fakten als Buch &amp;gt; https://t.co/4kKGGQBl4X
Ehrliche Nachrichten auf &amp;gt; https://t.co/ZUXl9n25DK https://t.co/2RwVg2i…</t>
  </si>
  <si>
    <t>RT @biidoro_: 小学館より、「漫画家本 special 吉田秋生本」が12月25日(月)発売。
⇒ https://t.co/CcLG7Gd0BO
画業40周年を迎えた吉田秋生。
デビュー作から「カリフォルニア物語」「吉祥天女」「BANANA FISH」「櫻の園」を…</t>
  </si>
  <si>
    <t>Raymond : 50% Off or more for men -- Amazon -- Rs. -- Fashion &amp;amp; Apparels https://t.co/Px1WnzkBqc #Deals #Offers</t>
  </si>
  <si>
    <t>RT @AIMI_0904: 22日10時からAmazonページにて予約可能になります🎅✨ https://t.co/rOYAq7nf7T</t>
  </si>
  <si>
    <t>♥️TWENTY-FOUR HOURS♥️
Countdown deal starts today for 0.99 cents until December 28th! 
Grab your copy on sale! 💋… https://t.co/thAeuGiyxb</t>
  </si>
  <si>
    <t>RT @gracielastesano: #Libro #novela "Inclinaciones Encontradas" de Graciela Astesano https://t.co/zT0G4sOPs4 vía @amazon</t>
  </si>
  <si>
    <t>ずっと欲しかったミニクルーザー、Amazonのタイムセールで安かったから買ってしまった！
４０歳からスケボー始めたっていいじゃない！！
早く冬休みにならないかな〜✨
#ミニクルーザー
#ス… https://t.co/6UGRNm7Fvb</t>
  </si>
  <si>
    <t>「引きこもりで働けないんで、、、」
引きこもりで働かなくていいなんて、メルカリ転売者としては羨ましいんだけど(*゜∀゜*)♪
#メルカリ転売 #Amazon #副業 #パート #在宅ワーク #内職 #お小遣い #無在庫</t>
  </si>
  <si>
    <t>RT @pachigabu_jp: 今年もありがとうございました！
来年度もぱちガブッ！をよろしくお願い致します
日頃のご愛顧に感謝をこめて、100名様に豪華賞品が当たる、
年末年始キャンペーンを開催中！
⇒https://t.co/yUAeTT0GsF 
【ツイッター限定…</t>
  </si>
  <si>
    <t>RT @ganz3104: たねぱんおすすめキャンペーン★
amazonギフト券を計20名様に抽選でプレゼント！
参加条件：フォロー&amp;amp;リツイート
締め切り：1月4日（発表は1月6日）
また、今ならたねぱんおすすめ賃貸のご入居で
家賃1ヶ月無料！祝い金3万！
詳しくはHPにて！…</t>
  </si>
  <si>
    <t>@momo_roll 良い色だよね♡ナツメ球ピンクで調べると確か出てくるよ✨Amazonで買った気がする笑
ラブホwwwそれよく言われるwww
部屋ピンクだし電気の色がエロいってwww
隠せないー😭細かい物片付けるの苦手すぎる😭… https://t.co/YLHrzXkm9b</t>
  </si>
  <si>
    <t>Amazon届いたぞ！
休みをくれ！つくれない！ https://t.co/7Pi5EYMYLU</t>
  </si>
  <si>
    <t>RT @1tomstraw: As Richard Castle I wrote Heat Wave, Naked Heat, Heat Rises, Frozen Heat, Deadly Heat, Raging Heat, &amp;amp; Driving Heat. Here I s…</t>
  </si>
  <si>
    <t>See the highly-rated eBook "A Mate's Bite: Sassy Mates, Book 2" by Milly Taiden https://t.co/302Fbs2PMB https://t.co/885PGfV4OO</t>
  </si>
  <si>
    <t>RT @stuartneville: HERE AND GONE by my alter ego @HaylenBeck is only 99p across all UK e-book formats! 99p! Kindle users: https://t.co/8K8x…</t>
  </si>
  <si>
    <t>See the highly-rated eBook "A Mate's Bite: Sassy Mates, Book 2" by Milly Taiden https://t.co/NhozEmpbvF https://t.co/cOBB99efYU</t>
  </si>
  <si>
    <t>今amazonで日立 「純正品」 洗濯機用 糸くずフィルター NET-KD9SV (部品番号 NET-KD9SV 001 / NET-K10SV後継 / 1個入り)が 451円！https://t.co/WEAs7qYuY0 https://t.co/ze0tJexUtK</t>
  </si>
  <si>
    <t>Amazon Music dejará de permitirnos subir nuestros propios archivos MP3 https://t.co/qCSYsQNWVp</t>
  </si>
  <si>
    <t>RT @ERCGIL: Scontro totale in #Amazon. "Non si possono usare i #lavoratori come una macchina, tanto sai che dopo due/tre anni li butti via…</t>
  </si>
  <si>
    <t>RT @5minjournal: #Competition time! Just RT &amp;amp; FOLLOW @5minjournal to #WIN a 5 Minute Journal. A hardback daily gratitude journal for calm r…</t>
  </si>
  <si>
    <t>RT @doredoreving: 下着のデザインがイカレてるのに、モデルさんのスタイルが必要以上に鍛え抜かれてて草生える。 https://t.co/qaLh44Winw</t>
  </si>
  <si>
    <t>RT @doredoreving: なんかヒトデが乗っかってますがなｗ https://t.co/1M6xgTl7hq</t>
  </si>
  <si>
    <t>RT @doredoreving: 下着としての機能皆無じゃね？ｗ https://t.co/Jl4HyBUUxB</t>
  </si>
  <si>
    <t>最近のAmazonと駿河屋は信用ならない</t>
  </si>
  <si>
    <t>RT @DLFmedien: #alexa @amazon spioniert, sagen die @vzbv Verbraucherzentralen. https://t.co/IWdosH8veW</t>
  </si>
  <si>
    <t>Amazon Music dejará de permitirnos subir nuestros propios archivos MP3 https://t.co/tgPQQtxGyC #wwwhatsnew?btz35=1108124321</t>
  </si>
  <si>
    <t>Come to win AbbaPatio Portable Walk in Greenhouse https://t.co/hwl2GWr7gJ #AmazonGiveaway https://t.co/DmxGgZdyTJ #giveaway</t>
  </si>
  <si>
    <t>RT @5OQe8T16oAZQe8l: ＊毎月プレゼント企画＊
Amazonギフト5,000円分！
抽選で10名様にプレゼントします
【応募方法】フォロー&amp;amp;RT
【応募締切】毎月15日23:59まで
固定ツイートをリツイートで""当選確率2倍""！！！
https://t.c…</t>
  </si>
  <si>
    <t>定期
モンスト　招待代行します。
招待110人上限まででamazonギフト2000円　ゆうちょ振込　1500円で行います
先払いできる方のみでお願いします</t>
  </si>
  <si>
    <t>モンスト飽きたので垢売ります
運極11
ゴッストなどガチャ限多数!
タスチケ90枚以上
超絶ソロコンプしてるので適正全揃い。
リアルタイムスクショありです
自動ツイートなのでＢＯＸ画像はツイート一覧を見てください
Amazonギフトでのみ販売しております!!
気になる方はDMくだ</t>
  </si>
  <si>
    <t>【アマガミ wikipedia】https://t.co/nuHUKxGwAJ / https://t.co/6OZYPAk6TW</t>
  </si>
  <si>
    <t>RT @SoVeryBritish: Books to be read aloud to people while they try to concentrate on cooking Christmas dinner 
#VeryBritishProblems 
Find t…</t>
  </si>
  <si>
    <t>モンスト運極代行します
究極...2000円
超絶...4000円
からとなります amazonギフト券での取引です
時間帯など詳しいことはDMで受け付けます！</t>
  </si>
  <si>
    <t>1380RP 2000円　amazonギフトor vプリカ
lol KR 課金代行します所要時間は5分ほどでおわります
前払いですが
心配な方はskypeで通話しながらでも課金することも可能です
詳しくはDMまでどうぞ</t>
  </si>
  <si>
    <t>人間にとって最も大切な努力は、自分の行動の中に道徳を追求していくことです。 (Albert Einstein) https://t.co/FqhUEcSAGd</t>
  </si>
  <si>
    <t>#Amazon: Senior #Technical Program Manager, Amazon #Video (#London) #job https://t.co/ci6yz2Fplp https://t.co/Bo2qNQ3jGh</t>
  </si>
  <si>
    <t>DEAL ON WIRELESS PORTABLE SPEAKERS !!! UP TO 66% DISCOUNT !!! SEE THE DEAL BY CLICKING THE LINK, BUY AND ENJOY THE… https://t.co/YwZPrMCpYj</t>
  </si>
  <si>
    <t>RT @kanmediashop: 2018年 K-POP 福袋 グッズセット 発売!!!
ご予約⇒ https://t.co/qRezqdbSjb
フォロー＆RTで抽選1名様にお好きな商品をプレゼント
#BTS #防弾少年団 #iKON #BIGBANG #EXO #2PM…</t>
  </si>
  <si>
    <t>Fitkit FK97790 S-Shape Push Up Bar Pair, Adult (Grey Black) ✔👍🏼
Deal:      359.00
M.R.P.:   1099.00… https://t.co/DOjMzg547V</t>
  </si>
  <si>
    <t>Jacko could hypothetically be mesmerized that Star Wars can’t be new accounts for that free Amazon Prime</t>
  </si>
  <si>
    <t>His Sweet Secretary
M/F Erotica Boss/Secretary #Glasses #Kindle #Secretary #KU
https://t.co/dLrvfZxjDS https://t.co/fb1CF6AztW</t>
  </si>
  <si>
    <t>RT @mc_axis: MC☆あくしず47号特集内容：
重装甲ながら鈍足なイギリス歩兵戦車は、豊満ボディの天然女王様マチルダⅡ（あーさら先生画）、地味めなトランジスタグラマー娘のバレンタイン（藤沢孝先生画）、頼れる爆乳お姉ちゃんチャーチル（くーろくろ先生画）の3名が登場します…</t>
  </si>
  <si>
    <t>RT @TCMGglobal: Exciting times here @TCMGglobal. Our Amazon #1 book "Change Wisdom" launched last week, The Change Maker Profile available…</t>
  </si>
  <si>
    <t>RT @Kugel_FFBE: 期間限定でamazonコイン1000円分のクーポン配布してるっぽい
https://t.co/M0zkwnB5D2</t>
  </si>
  <si>
    <t>Amazon you need to stop sending emails encouraging answers like this https://t.co/99Q7GlcSe9</t>
  </si>
  <si>
    <t>RT @Cost2Build_UK: We have a £25 @amazon gift card to give away! Just RT &amp;amp; follow for a chance to win. We'll announce the winner on Friday.…</t>
  </si>
  <si>
    <t>@Cost2Build_UK @amazon #C2BGiveways</t>
  </si>
  <si>
    <t>謙虚なコンサルティング――クライアントにとって「本当の支援」とは何か https://t.co/zU7B8ZPmnf コンサルティングの世界の常識を覆した「プロセス・コンサルテーション」、世界中の人々の職業観に多大な影響を与え続けている「キャリア・アンカー」に続く新コンセプト。</t>
  </si>
  <si>
    <t>RT @SICKOFWOLVES: HELLO COWORKER THAT I HAD NOT SPOKEN TO UNTIL I DREW THEIR NAME IN OFFICE SECRET SANTA PLEASE ENJOY THIS DEEPLY INTIMATE…</t>
  </si>
  <si>
    <t>RT @Qrais_Usagi: 4コマ漫画ネコノヒー「ハンドベル」/Handbell　 単行本「ネコノヒー1」発売中!→ https://t.co/9FpAScxM84 https://t.co/TMlwricJ2M</t>
  </si>
  <si>
    <t>年収差=語彙力こそが教養である (角川新書) https://t.co/Du9f6vcWwv #Amazon https://t.co/9cttik8IPb</t>
  </si>
  <si>
    <t>RT @AuthorLTaylor: "Another wonderful read from Laura Taylor!" HEARTBREAKER: https://t.co/DfaxCfAft1  #romance #PDF1 #UK RT https://t.co/c5…</t>
  </si>
  <si>
    <t>Cuando Amazon se pone a tirar la casa por la ventana... -63% en estos auriculares Bluetooth. 🔝
👉🏼… https://t.co/AQUtkNFHyN</t>
  </si>
  <si>
    <t>He comprado: 'Comentarios de un Español. Las Tribulaciones de Don Prudencio. Diplomacia Subterránea.' de Juan de la… https://t.co/i0ZYOurMOT</t>
  </si>
  <si>
    <t>J'attends desesperemment mon colis L214 et je recois 3 colis d'amazon pour ma mère 😐</t>
  </si>
  <si>
    <t>@mayasan_gg まやさんこんばんは＆お疲れさまで～す(*^▽^*)
自分はAmazonで予約しました(￣＾￣ゞ ｹｲﾚｲ!!</t>
  </si>
  <si>
    <t>RT @AuthorShout: #Love, danger, #adventure and 3romance awaits you https://t.co/1bqsMDbDN3 #asmsg #iartg #fantasy @Mtmagee1013M https://t.c…</t>
  </si>
  <si>
    <t>RT @AuthorShout: Your heart, your life. Take care of it https://t.co/PGwcsTVEOc #asmsg #iartg #amreading #amwriting #bookboost #indiebooksb…</t>
  </si>
  <si>
    <t>RT @Pizzazz_Books: ★FINDING HOME★
✔https://t.co/2pAxrrNQXZ
https://t.co/IU5T15fABF @JackieWeger #ASMSG #IARTG #topread https://t.co/VKEDwQ…</t>
  </si>
  <si>
    <t>#DECEPTION 
Terrorism and Conspiracy #thriller!
https://t.co/cI4w496AVU</t>
  </si>
  <si>
    <t>RT @POINTJP_TSUTOMU: POINTJPプレゼント企画
Amazonギフト券10,000円
応募方法：フォロー＆RT
締め切り：12月31日
発送方法：DMでコード送信
サイト登録一切なし。過去の当選者はいいね欄にてご確認いただけます。iTunesカードまた…</t>
  </si>
  <si>
    <t>クリピンは1つか2つかって感じかな</t>
  </si>
  <si>
    <t>Selling my dirty nude pics and vids for Amazon gift cards, just #Kik me &amp;gt;&amp;gt; CARMELMOORE #Kiksexting #Kiktrade #Kikhorny #Kiksex</t>
  </si>
  <si>
    <t>RT @JennyBurnley1: Eichin Chang-Lim 
@EichinChangLim
The gentleness of the love story is moving. I thought about it throughout my day
#RRBC…</t>
  </si>
  <si>
    <t>https://t.co/kyAsqauW4b Happy to announce I published my first #book see quote in photo #thoughts #share… https://t.co/fIX3dRS29u</t>
  </si>
  <si>
    <t>Amazon va a por todas con las series españolas: firma un acuerdo importante con RTVE… https://t.co/mIqy33f2lD</t>
  </si>
  <si>
    <t>@neru_46_aptask 今日届く予定がAmazonの遅延で来ないからキャンセルしたわ笑
セブンネットで予約し直した笑</t>
  </si>
  <si>
    <t>RT @LinkedSupply: Every negative has a positive visit the linked supply store on Amazon for home products Click this link https://t.co/2x8q…</t>
  </si>
  <si>
    <t>RT @gelatobear: ahh I'm excited to say that two children's books I've illustrated are out! 🍀 The Special Animals series is about animal fri…</t>
  </si>
  <si>
    <t>RT @ragtaggiggagon: Get a collection of what have been described as bleaky humorous, rule-breaking #shortstories here: Fade to Black  https…</t>
  </si>
  <si>
    <t>RT @AaronGritsch: Go to a church in the deep south where specters roam the nearby cemetery and hellish hounds the woods beyond:
https://t.c…</t>
  </si>
  <si>
    <t>RT @DiariesSurvivor: 🎅🧛‍♂️🤶🧟‍♀️🎀👻🔮🧚‍♀️🔪🕯️🎄
Bring Me Flesh &amp;amp; Bring Me Wine
Can a group of kids and fairy-elf warriors stop Claus from killin…</t>
  </si>
  <si>
    <t>RT @mariothomas: Looking for something to listen to over the Holiday break? The AWS Podcast has you covered! Available via RSS, iTunes, Sti…</t>
  </si>
  <si>
    <t>RT @christypastore: *#Preorder your copy of Return to Us →NOW* Release Date: 2/22/18 !!  AMAZON UNIVERSAL→ https://t.co/xmGgxrdd62  B&amp;amp;N →ht…</t>
  </si>
  <si>
    <t>Find out more of Paloma Faiths favourites on her @Amazonmusicuk Side By Side
https://t.co/ChIMVXqqR6 https://t.co/SMLn0sCaKr</t>
  </si>
  <si>
    <t>A Glimpse Inside CamperForce, Amazon&amp;amp;#39;s Disposable Retiree Laborers&amp;lt;em&amp;gt;&amp;lt;/em&amp;gt; https://t.co/grtwFnGFAs</t>
  </si>
  <si>
    <t>アホでおちゃらけ、そしてトラブルメーカー。だけどボクシングは天才的。恵比寿高校ボクシング部 https://t.co/N4kwvEHnPB</t>
  </si>
  <si>
    <t>RT @mesotabi: https://t.co/swFET3wUyP Amazon販売分のNintendo Switchマリオセットが昨晩からずっと「在庫あり」のまま定価売りが続いてる。 https://t.co/pcBuzInDg9 こっちのスーパーファミコンミニもAm…</t>
  </si>
  <si>
    <t>RT @bernardfoong: Life, love &amp;amp; sensuality! https://t.co/TMLXLEKzip https://t.co/OcjIjBgLTK #p2016t @IndieBooksPromo #ASMSG #booklove https:…</t>
  </si>
  <si>
    <t>今話題のマンガ・本を紹介します。 
☆☆三度の飯よりマンガが好き☆☆ 
youtuberとしても活動→ risasaturn 
今オススメマンガ「ダンジョン飯」https://t.co/ra313EHWKk 
#漫画 #マンガ #オススメ #漫画好きと繋がり</t>
  </si>
  <si>
    <t>RT @cg_orange_inc: TVアニメ『宝石の国』
BD&amp;amp;DVD第1巻ですが、
amazon様やヨドバシ.com様では一時的に売り切れているようです。
https://t.co/2TWj3bBam6
https://t.co/lJrvRlqcVl
お待たせして申し…</t>
  </si>
  <si>
    <t>For saving,  gonna buy  my favorite wardrobe from  Amazon  #WardrobeRefreshSale</t>
  </si>
  <si>
    <t>RT @AmazonVideo_JP: 【アニメ #鋼の錬金術師 #フルメタルアルケミスト 配信開始🎉】
#山田涼介 主演の実写映画も話題！海外でも人気の高い #ハガレン の原作準拠版アニメをイッキ見するチャンス🙌https://t.co/JvddmvrQdl
劇場版＆アニメ…</t>
  </si>
  <si>
    <t>🌟 #Caudillismo en #Latinoamérica 🌟 Adquiere ya el #kindle #ebook : ▶  https://t.co/YyLrRYUEbm  🌟 #Historia… https://t.co/PBtAMxISOw</t>
  </si>
  <si>
    <t>AmazonギフトカードでPS4買う人続出！！理由はAmazonの5万円分らしい…
https://t.co/IsZvijB0JM</t>
  </si>
  <si>
    <t>RT @TRPG_Online: パスファインダーRPG ビギナー・ボックス が Amazon で予約受付中
https://t.co/k9GPWHGfNm
#TRPG #パスファインダー</t>
  </si>
  <si>
    <t>Amazonって特典コードメールで来るんだ。ゲームまだ手元にないのに…テーマだけDLできる</t>
  </si>
  <si>
    <t>I entered a giveaway for a chance to win "Mini Wifi Smart Plug, eSamcore Remote Outlet Ti..." by eSamcore. https://t.co/2PYb7Q9PRM #giveaway</t>
  </si>
  <si>
    <t>RT @ttindia: What #Dev is up to in #AmazonObhijaan. @idevadhikari https://t.co/AuBeQL7ope https://t.co/8WkV65AJw1</t>
  </si>
  <si>
    <t>RT @ShivAroor: 4 successive months on @AmazonIN's Best Reads and now into yet another print run. Thank you all for the love you've shown #I…</t>
  </si>
  <si>
    <t>Amazonプライムビデオでグリムシーズン5見終わったけど、すごい終わり方したな。。ダイアナがチート過ぎる。笑
#Amazon #Amazonプライムビデオ #grimm https://t.co/2pCQLLnbvC</t>
  </si>
  <si>
    <t>#6: El fuego invisible (Autores Españoles e Iberoamericanos)          https://t.co/uTZIGa8L3L https://t.co/qHXsx89ad8</t>
  </si>
  <si>
    <t>Une femme entre dans le centre commercial avec son sac à main et un GROS colis Amazon, fermé. Le vigile passe le dé… https://t.co/79gHdZprBh</t>
  </si>
  <si>
    <t>Okami HD (輸入版:北米) #PS4 (Capcom) が、Amazonで332円値下げされて、2699円になりました。最安値更新。
https://t.co/59C6rNyEcH</t>
  </si>
  <si>
    <t>RT @JuliaAngwin: Dozens of companies including Verizon, Amazon, UPS, Goldman Sachs - and Facebook itself - are using Facebook’s micro targe…</t>
  </si>
  <si>
    <t>Hinter den Kulissen:  #Kurzgeschichten aus dem Berufspiloten-Alltag (Deutsch)
https://t.co/HMxKwmrmvX</t>
  </si>
  <si>
    <t>$0.99 ✦ A Family for Christmas by Jay Northcote
Novella
#MMRomance | https://t.co/a9uzefKVUz</t>
  </si>
  <si>
    <t>✨✨Pin me Down is LIVE ✨✨
❗ #hea #newadult #live #KU #1click @HollyDodd80
➺ https://t.co/bk5ihVDQ8p ⏎ https://t.co/kThGWdYWyD</t>
  </si>
  <si>
    <t>RT @koiame_anime: アニメ「恋は雨上がりのように」　【初回放送決定！】
2018年1月11日（木）より毎週木曜24:55～放送開始。Amazonプライム・ビデオにて日本・海外独占配信。日本では第1話を1月10日24:00頃より先行配信！
https://t.co…</t>
  </si>
  <si>
    <t>A Hot SEO Tip for Etsy and Amazon Sellers https://t.co/uzUToaAoDz</t>
  </si>
  <si>
    <t>RT @nyankonarabe: ■ No.67
にゃんこならべは、同じ色のにゃんこがタテ、ヨコ、ナナメに一直線に５匹ならんだら勝ちだにゃん！
あと一匹で「しろにゃんこ」が5匹ならぶところをみつけてにゃん！
#にゃんこならべパズル
#解けたらRT
にゃんこならべはAmazo…</t>
  </si>
  <si>
    <t>RT @NatSecSoc: Amazon UK has withdrawn infant circumcision training kits after we complained - the Independent reports https://t.co/MfSDU7V…</t>
  </si>
  <si>
    <t>@kaveve 在庫動向を見るに、12/28に新商品が発売されるのに併せ、既存商品の再入荷があるようで、その再入荷の一部が急落しているようです。例えばレゴ(LEGO) エルフ ナイーダのゴンドラ 41181… https://t.co/fH03LANy4Q</t>
  </si>
  <si>
    <t>【絵:宇野亞喜良、文・短歌:穂村弘による大人の絵本。暗闇につつまれたミステリアスな「僕」と、かわいくて、やさしいガールフレンドとの1週間——。
危うくも晴れやかな恋の行方は?】
「X字架(じゅうじか)」https://t.co/WQML3qpO7D</t>
  </si>
  <si>
    <t>RT @4komaPalette: 【ぱれっとコミックス最新刊12月25日（月）発売！】
今年のクリスマスは“サキュバスさん”で決まり♪
新米サキュバスとのちょっぴりエッチなドキふわラブコメ♡
しの先生の『サキュバスさんのはつしごと。①』は12月25日（月）発売です！
http…</t>
  </si>
  <si>
    <t>#WardrobeRefreshSale plan to win. @amazonIN @amazon ever pick me..  https://t.co/KVMUvVEYp3</t>
  </si>
  <si>
    <t>RT @garybizzo: Social Media Rockstar on Amazon - “Gary believes social media initiatives, including inbound marketing and community engagem…</t>
  </si>
  <si>
    <t>予約！
初回限定版 とつくにの少女5 (BLADE COMICS SP) マッグガーデン https://t.co/8lnBkWG4nm @amazonJPから</t>
  </si>
  <si>
    <t>Há quase dois anos sou consultor do óleo de avestruz da Amazon Struthio em Uberlândia. Apesar da divulgação em... https://t.co/Lk0BxXr889</t>
  </si>
  <si>
    <t>🌹Just released!  Part 4 of Royal Sagas: from King James to Cromwell.🌹
We left Elizabeth kidnapped . . .
Free on… https://t.co/mhhLTY5HBz</t>
  </si>
  <si>
    <t>Highschool is a bitch when bullies attack - https://t.co/fzGSHVXa8x</t>
  </si>
  <si>
    <t>Amazon Prime Vídeo para Android TV ya está en la Google Play Store https://t.co/QzNZixsDQf</t>
  </si>
  <si>
    <t>132 reviews: Desktop Intel Pentium J3710  Ram Windows. This offer is provided by a Best Seller #1 on Amazon!… https://t.co/vypZhJwnbq</t>
  </si>
  <si>
    <t>Lilly Peppertree hardback and paperback copy out on Lulu  and Amazon. https://t.co/PcPRKzV0W4 also on kindle https://t.co/RucenWFuN7</t>
  </si>
  <si>
    <t>Tamara Ferguson 
@Tammysdragonfly
✨✨✨✨✨✨✨✨✨✨✨✨
'This Book Was Awesome!'
MILITARY #ROMANCE
TWO HEARTS SURRENDERED… https://t.co/UWcoYDBTEo</t>
  </si>
  <si>
    <t>RT @Philo_Shinkan: 【1月12日発売予定】
『なぜ世界は存在しないのか』（マルクス・ガブリエル著　講談社選書メチエ）
【Amazon紹介文】
「世界が存在するのは当たり前? でも、そのとき言われる「世界」とは、いったい何を指しているのでしょう? 」
【Amaz…</t>
  </si>
  <si>
    <t>RT @Philo_Shinkan: 【Kindle版発売中】
『なぜと問うのはなぜだろう』（吉田 夏彦著　ちくまプリマー新書）
【Amazon紹介文】
「心とは何か？　ある／ないとはどういうことか？　人は死んだらどこに行くのか──」【Amazon】
 https://t.co…</t>
  </si>
  <si>
    <t>@TMNW2knews この前も言ったけどWi-Fi無いと役に立たないからそれだけは気を付けろよ
あと値段倍近くするけどこっちなら4K解像度にも対応してるから将来性を考えるなら検討する価値あるかも
https://t.co/v0mPzD0igI</t>
  </si>
  <si>
    <t>RT @BotGardensSA: It's somewhat hidden compared to its flashy neighbour the Victoria Amazonica, but these #Calathea burle-marxii 'Blue Ice'…</t>
  </si>
  <si>
    <t>中国のMBTなんて分かんないことだらけなので、久々にパンツァー買うかぬ。　PANZER(パンツァー) 2018年 01 月号 [雑誌] を Amazon でチェック！ https://t.co/BlIqQIOVl8 @さんから</t>
  </si>
  <si>
    <t>Amazonでまとめ買い！ https://t.co/ZWItGoJcco</t>
  </si>
  <si>
    <t>Life, love &amp;amp; sensuality! https://t.co/TMLXLEKzip https://t.co/OcjIjBgLTK #p2016t @IndieBooksPromo #ASMSG #booklove https://t.co/XfusWQy8Jc</t>
  </si>
  <si>
    <t>A Harem Boy's Saga I INITIATION; a memoir by Young ★https://t.co/EhIfk5LFRC #IndieBooksBeSeen #RRBC #ebooklovers https://t.co/EkcK5lRjPJ</t>
  </si>
  <si>
    <t>Life, love &amp;amp; sensuality! https://t.co/TMLXLEKzip https://t.co/OcjIjBgLTK #p2016t @IndieBooksPromo #ASMSG #booklove https://t.co/kZ8LRz66gV</t>
  </si>
  <si>
    <t>En, hoeveel van je cadeaus kocht je op Amazon? https://t.co/kLVqD8sang</t>
  </si>
  <si>
    <t>★電子書籍★『トップ1%の人だけが実践している思考の法則』（永田豊志／著）[Kindle版]https://t.co/tql3RUOFXd　すべてのビジネスパーソンに必要な、イノベーションを起こしてビジネスで勝ち残る「思考法則」！ https://t.co/P7iaE5lypD</t>
  </si>
  <si>
    <t>FirefoxがAmazonのFire TVに搭載、Amazonの製品上でYouTubeを見られる！ https://t.co/rJkvUfASTs</t>
  </si>
  <si>
    <t>RT @LamaJabr: The Hidden Genes of Professor K @Gabriel_Farago A medical #mystery thriller
Click Here https://t.co/r46Km1nUo7
 #IARTG #medic…</t>
  </si>
  <si>
    <t>RT @LamaJabr: The Last Oracle: A Climate Fiction Thriller by @CHepworthAuthor
Click Here! https://t.co/U9FycxnSwa
#climatefiction #climatec…</t>
  </si>
  <si>
    <t>RT @LamaJabr: FREE DOWNLOAD: The Sleepwalker Legacy Financial Thriller @CHepworthAuthor Suspense
#IARTG #historical #thriller #RT https://t…</t>
  </si>
  <si>
    <t>大人気レースクイーン・安枝瞳ちゃんのイメージ。キュートな笑顔と完璧なお尻を持つ彼女。今まで見せたことのない大人の色気で世の男性を魅了し、そして虜にしてしまう。新たな瞳ちゃんを堪能できる1枚。  https://t.co/bgoZXlclrl</t>
  </si>
  <si>
    <t>THE IDOLM@STER MASTER SPECIAL 05
https://t.co/Sqhwqcb5DG（Amazon）
https://t.co/Ux9Agn1yhd
https://t.co/Ux9Agn1yhd</t>
  </si>
  <si>
    <t>RT @rebeccagrace234: AMAZON
NEW Shoulder Dollies Movers Moving Straps Lift System Shoulderdolly Lift Strap by Shoulder Dolly
https://t.co/k…</t>
  </si>
  <si>
    <t>Amazonの商品、あんな扱いなんか</t>
  </si>
  <si>
    <t>RT @SharonNovak5: My lullaby CD is now at Amazon. https://t.co/dnLJWQifIl https://t.co/IJaZh8GrJu</t>
  </si>
  <si>
    <t>PS4のGTA5ハック垢買取！
状態の良いものを高く買い取ります！
ご不要になった、ハックアカウントなどをお持ち寄り下さい！
Amazonギフト券支払いとなっております！
#転送済み
#ハック代行
228109 https://t.co/Z74IgIX468</t>
  </si>
  <si>
    <t>新学期に向けて文房具Amazonで色々見て買ったら約６０００円いったぜ
(´；ω；｀)お年玉がぁ https://t.co/WmnY5MowmP</t>
  </si>
  <si>
    <t>Cose da leggere stamattina:
1.l'Europa vuole sanzionare la Polonia (@repubblica)
2.Il boom dei robot italiani in C… https://t.co/3RTPxfThCK</t>
  </si>
  <si>
    <t>Book of the week from @BsChocBar is @GCHQ Puzzle Book! Get yours here - https://t.co/yWkU0TRvFa</t>
  </si>
  <si>
    <t>RT @shuhei0919y: 大谷亮平さんと本田翼さん、インタビューさせて頂きましたー！爆笑しまくりのインタビュー、何とか文字で再現しました(笑)
撮影は@tsuru1981 さんです！
⇒大谷亮平＆本田翼、『チェイス』の面白さと重厚さを語る！爆笑入り交じる独占インタビ…</t>
  </si>
  <si>
    <t>今、確認したところ、Amazonの在庫が無くなってしまっているようです。楽天ブックスや7netであればまだご注文が可能ですので、ネット通販でお求めの際はこちらをご利用いただけたらと思います。
【楽天ブックス】… https://t.co/WFakIqwf3C</t>
  </si>
  <si>
    <t>RT @TheSourceSmJazz: #NowPlaying Gary Palmer - Land of the Sun (radio single) :: Tune In : https://t.co/PA3x4XaDq9
 - Buy It https://t.co/7…</t>
  </si>
  <si>
    <t>@lamuneirol たぶんどこかに売ってるとは思うので、なければAmazonしますｗ
アンチ多いんですか〜〜性描写がちょっときつめではありますけど、雰囲気良いので他の本も読みたい感じです</t>
  </si>
  <si>
    <t>Ａ列車で行こう.EXPをAmazonで予約してたのに発売日に届かんってどないやねん</t>
  </si>
  <si>
    <t>https://t.co/rkcO0oX6oO</t>
  </si>
  <si>
    <t>RT @shojobeat: ☆First Look☆
Kenka Bancho Otome vol. 1
Love's Battle Royale!💥❤️💥
Preorder: https://t.co/14tG06NMKC https://t.co/XiIa2CetFt</t>
  </si>
  <si>
    <t>RT @EAngelusKehler: Desire Series: Three Book Set
#Romance, #Adventure, #Danger, with a bit of #Humor!
Free with Kindle Unlimited!
https://…</t>
  </si>
  <si>
    <t>RT @EAngelusKehler: Holiday Gift Giving has never been easier. Give the gift of Romance!
(Don't forget a gift for yourself!) 
#Romance, #Ad…</t>
  </si>
  <si>
    <t>RT @EAngelusKehler: Holiday Gift Giving has never been easier. Give the gift of Romance!
#Romance, #Adventure, #Danger, with a bit of #Humo…</t>
  </si>
  <si>
    <t>RT @EAngelusKehler: Masked Desire -  FREE with Kindle Unlimited!
Mistaken Identity, Jealousy, &amp;amp; Dark Secrets surround Amelia and Raine. Alo…</t>
  </si>
  <si>
    <t>RT @shito_stereo: 冬コミの新譜、ボーカロイドCD出します！！
チョコカノはチョコが欲しい男の子の曲になってます！！可愛いLIP×LIP楽曲にしましたよ😉
チョコカノ / ホワイトデーキッス HoneyWorks https://t.co/LWcH0MrEi…</t>
  </si>
  <si>
    <t>RT @matillion: Customers asked, we listened. Introducing the **NEW** “Task Info” Panel in Matillion ETL for @awscloud #Redshift. Drill into…</t>
  </si>
  <si>
    <t>RT @NoraMistress: Für alle Sklaven, die noch nichts für mich Goddess zu Weihnachten gekauft haben- jetzt aber dalli: Weihnachtsgeschenke un…</t>
  </si>
  <si>
    <t>RT @NoraMistress: Serve and pamper your goddess! I deserve all - you need nothing, paypig!
https://t.co/sYiiFOQHj4 https://t.co/yWoJtjm1zL</t>
  </si>
  <si>
    <t>@maigo253 私は市立図書館で見つけて借りました…すげー分厚い！！
https://t.co/00ew9xKjqv
これ！三万円のやつ！
京極は世界変わります。人生変わります。この世の不思議が解き明かされます。すっごく面白い… https://t.co/zFB5KmOUX1</t>
  </si>
  <si>
    <t>RT @doredoreving: 透け透けのウエディングドレス。これで披露宴をするのは勇気要るｗ 他のアングルは⇒ https://t.co/rSFy8rufbh https://t.co/RWONUeyOzR</t>
  </si>
  <si>
    <t>RT @doredoreving: 猫ランジェリー。てかスゴい谷間ｗ https://t.co/frRnSZZF7b</t>
  </si>
  <si>
    <t>RT @doredoreving: 商品名が意味不明すぎて草 https://t.co/0aRYZ9d0wd</t>
  </si>
  <si>
    <t>RT @doredoreving: セーラー服の水着？！ https://t.co/4OODu4o9n2</t>
  </si>
  <si>
    <t>RT @doredoreving: 猫ランジェリー大人気！他のアングルは⇒ https://t.co/70lfdrFDoZ https://t.co/CnowdmLLMO</t>
  </si>
  <si>
    <t>Of Love and Sea Glass: Inspirational Quotes and Treasured Gifts From t... https://t.co/iLwCS1lFBb #Amazon</t>
  </si>
  <si>
    <t>2018, Three Sea Glass Hearts One Page, Fine Art Wall Calendar. 11x14. ... https://t.co/tNja1KsfHX #Amazon</t>
  </si>
  <si>
    <t>La #GenteConPropósito es la gente que siente pasión. Lean este maravilloso e inspirador libro https://t.co/dfTuX5ixdz</t>
  </si>
  <si>
    <t>Had so many things to do today instead I’m staying in bed waiting for an amazon delivery 🎄🎁</t>
  </si>
  <si>
    <t>https://t.co/O87SWW9UP7: ready to fly drone https://t.co/GaAId2ARJW</t>
  </si>
  <si>
    <t>RT @ArmorgardLtd: To celebrate the #snowy weather we're giving away a £20 Amazon voucher, (just in case you need so… https://t.co/28dc7HE8Ye</t>
  </si>
  <si>
    <t>http://bit.ly/2kW4Dfc</t>
  </si>
  <si>
    <t>http://www.amazon.co.jp/registry/wishlist/27USG11WO9YQU/ref=cm_sw_r_tw</t>
  </si>
  <si>
    <t>http://www.amazon.com/This-Moment-Angels%C2%92-Sweet-Reflections/dp/1504335376/ref=sr_1_1?ie=UTF8&amp;qid=1438608760&amp;sr=8-1&amp;keywords=In+This+Moment+Brenda+Rachel</t>
  </si>
  <si>
    <t>https://www.amazon.com/dp/1981617655/ref=cm_sw_r_tw_dp_U_x_Mr5oAb76ECNRA</t>
  </si>
  <si>
    <t>https://www.sunday-webry.com/</t>
  </si>
  <si>
    <t>http://ift.tt/2p3o5fj</t>
  </si>
  <si>
    <t>http://amzn.to/1JXlnK8</t>
  </si>
  <si>
    <t>http://amzn.to/1T5gPXR</t>
  </si>
  <si>
    <t>https://twitter.com/i/web/status/943795753520156672</t>
  </si>
  <si>
    <t>http://bit.ly/2fhYGtb</t>
  </si>
  <si>
    <t>https://twitter.com/i/web/status/943800321607745536</t>
  </si>
  <si>
    <t>https://twitter.com/i/web/status/943800330159923201</t>
  </si>
  <si>
    <t>http://amzn.to/2BVXRk0</t>
  </si>
  <si>
    <t>http://www.amazon.fr/klim</t>
  </si>
  <si>
    <t>http://spon.de/ae78U</t>
  </si>
  <si>
    <t>http://B.One https://twitter.com/i/web/status/943800338561236992</t>
  </si>
  <si>
    <t>http://www.amazon.com/dp/B00DW9LKVO/?tag=gorilla02-20</t>
  </si>
  <si>
    <t>https://www.amazon.com/s/ref=nb_sb_ss_i_4_11?url=search-alias%3Dstripbooks&amp;field-keywords=our+justice+by+john+howell&amp;sprefix=Our+Justice%2Cstripbooks%2C177&amp;rh=n%3A28315</t>
  </si>
  <si>
    <t>https://www.amazon.com/dp/B011KTMW4G https://giveaway.amazon.com/p/45db1c0b0a9dd5ae/?ref_=tsm_4_tw_p_tw</t>
  </si>
  <si>
    <t>https://twitter.com/i/web/status/943800349743296512</t>
  </si>
  <si>
    <t>https://giveaway.amazon.com/p/16ac500c35fd718b/?ref_=tsm_4_tw_p_tw</t>
  </si>
  <si>
    <t>http://bit.ly/2AiUdQw</t>
  </si>
  <si>
    <t>http://TheBar.com</t>
  </si>
  <si>
    <t>https://www.amazon.co.jp/dp/B01HZ8XP1A/ref=cm_sw_r_tw_dp_x_gw5oAbKSFQGDJ</t>
  </si>
  <si>
    <t>http://dlvr.it/Q70ZH7</t>
  </si>
  <si>
    <t>https://www.amazon.co.jp/dp/B075GDT2R9/ref=cm_sw_r_cp_apa_tw5oAbCNDC3VF</t>
  </si>
  <si>
    <t>http://amzn.to/2mTPYAG http://www.der-postillon.com</t>
  </si>
  <si>
    <t>http://amzn.to/2B6B69c</t>
  </si>
  <si>
    <t>http://dlvr.it/Q70ZHC</t>
  </si>
  <si>
    <t>https://twitter.com/maccon11181/status/943414332527820800</t>
  </si>
  <si>
    <t>https://twitter.com/i/web/status/943800369657757696</t>
  </si>
  <si>
    <t>https://www.amazon.es/dp/B0789M7498/ref=cm_sw_r_tw_dp_U_x_.qnnAbK6ZV5TR</t>
  </si>
  <si>
    <t>https://www.instagram.com/p/Bc9kkpngMUx/</t>
  </si>
  <si>
    <t>https://p-gabu.jp/sc/181/challenge/</t>
  </si>
  <si>
    <t>https://twitter.com/i/web/status/943800374833459201</t>
  </si>
  <si>
    <t>http://amzn.to/2yyNMae</t>
  </si>
  <si>
    <t>http://yasuuri.main.jp/jouhoukan/2017/12/21/post-28351/</t>
  </si>
  <si>
    <t>http://amzn.to/2uFNI6P</t>
  </si>
  <si>
    <t>http://amzn.to/2wSyGvD</t>
  </si>
  <si>
    <t>http://amzn.to/2wSmmf0</t>
  </si>
  <si>
    <t>https://twitter.com/wired_germany/status/943789190990442496</t>
  </si>
  <si>
    <t>http://feedproxy.google.com/~r/WwwhatsNew/~3/95ziWdfGezU/?btz89=1108124321</t>
  </si>
  <si>
    <t>http://amzn.to/2B3Tv6C https://giveaway.amazon.com/p/a76a19f61d586190/?ref_=tsm_4_tw_p_tw</t>
  </si>
  <si>
    <t>http://ja.wikipedia.org/wiki/%E3%82%A2%E3%83%9E%E3%82%AC%E3%83%9F http://www.amazon.co.jp/gp/product/4592147014?ie=UTF8&amp;tag=pirikarararar-22&amp;linkCode=shr&amp;camp=1207&amp;creative=8411&amp;creativeASIN=4592147014&amp;ref_=sr_1_16&amp;qid=1319051501&amp;sr=8-16</t>
  </si>
  <si>
    <t>http://www.amazon.co.jp/mn/search/ref=as_li_ss_tl?_encoding=UTF8&amp;camp=247&amp;creative=7399&amp;field-keywords=Albert%20Einstein&amp;linkCode=ur2&amp;tag=starofhitman-22&amp;url=search-alias%3Daps</t>
  </si>
  <si>
    <t>https://workfor.us/amazon/9el57</t>
  </si>
  <si>
    <t>https://twitter.com/i/web/status/943800402557911040</t>
  </si>
  <si>
    <t>http://amzn.to/2xTXkKi</t>
  </si>
  <si>
    <t>https://twitter.com/i/web/status/943800409545568256</t>
  </si>
  <si>
    <t>http://amzn.to/2gXkTgo</t>
  </si>
  <si>
    <t>https://goo.gl/r5iRzy</t>
  </si>
  <si>
    <t>http://amzn.to/2pV1BN3</t>
  </si>
  <si>
    <t>https://www.amazon.co.jp/dp/4047348872/</t>
  </si>
  <si>
    <t>https://www.amazon.co.jp/dp/4040820126/ref=cm_sw_r_tw_api_wy5oAb0CQ10FZ https://twitter.com/_el_borde/status/932783124370440192</t>
  </si>
  <si>
    <t>http://clc.li/cgp</t>
  </si>
  <si>
    <t>https://twitter.com/i/web/status/943798438902358016</t>
  </si>
  <si>
    <t>https://twitter.com/i/web/status/943800422464094208</t>
  </si>
  <si>
    <t>http://ow.ly/sGlD30c1tYl</t>
  </si>
  <si>
    <t>http://amzn.to/2BF9CLF</t>
  </si>
  <si>
    <t>http://getBook.at/Finding_Home http://wp.me/P5rIsN-35V</t>
  </si>
  <si>
    <t>http://www.amazon.co.uk/Deception-Powell-Book-Bill-Ward-ebook/dp/B018K6JZP6</t>
  </si>
  <si>
    <t>http://dld.bz/erda8 https://twitter.com/i/web/status/943800428118073344</t>
  </si>
  <si>
    <t>https://goo.gl/fb/pHMHeK</t>
  </si>
  <si>
    <t>http://mybook.to/ReturnToUs</t>
  </si>
  <si>
    <t>http://smarturl.it/PalomaSideBySide</t>
  </si>
  <si>
    <t>https://gizmodo.com/a-glimpse-inside-camperforce-amazons-disposable-retire-1821463304about:invalid#zSoyz</t>
  </si>
  <si>
    <t>http://www.amazon.co.jp/gp/product/4062775352?ie=UTF8&amp;camp=1207&amp;creative=8411&amp;creativeASIN=4062775352&amp;linkCode=shr&amp;tag=bokutoramen-22</t>
  </si>
  <si>
    <t>http://amzn.to/2kstmIf http://amzn.to/2z5REMW</t>
  </si>
  <si>
    <t>http://getBook.at/Initiation http://wp.me/P5rIsN-eY</t>
  </si>
  <si>
    <t>http://amzn.to/2xQ4Icd</t>
  </si>
  <si>
    <t>http://amzn.asia/2vQ2U4q http://www.yodobashi.com/ec/product/stock/100000009002849975/</t>
  </si>
  <si>
    <t>http://amzn.to/2CUJjP3</t>
  </si>
  <si>
    <t>https://goo.gl/lfbmQP https://twitter.com/i/web/status/943800447424520192</t>
  </si>
  <si>
    <t>https://mtlnk.net/j_%253A%252F%252Fgoo.gl%252FmE1tzm</t>
  </si>
  <si>
    <t>http://amzn.to/2yZg2Q2</t>
  </si>
  <si>
    <t>https://giveaway.amazon.com/p/9163767ba2592948/?ref_=tsm_4_tw_p_tw</t>
  </si>
  <si>
    <t>http://bit.ly/2p1pFhy</t>
  </si>
  <si>
    <t>https://www.amazon.es/fuego-invisible-Autores-Espa%C3%B1oles-Iberoamericanos/dp/8408178946/ref=pd_zg_rss_ts_b_books_6?ie=UTF8&amp;tag=escribiwonder-21</t>
  </si>
  <si>
    <t>https://twitter.com/i/web/status/943800459864797184</t>
  </si>
  <si>
    <t>http://j.mp/2mPuwS0</t>
  </si>
  <si>
    <t>http://www.amazon.com/dp/B0096DIJU0</t>
  </si>
  <si>
    <t>http://amzn.to/2BgYcOI</t>
  </si>
  <si>
    <t>http://amzn.to/2l2Gt0Y</t>
  </si>
  <si>
    <t>https://attention-getting.com/2017/09/18/hot-seo-tip-etsy-amazon-sellers/</t>
  </si>
  <si>
    <t>https://twitter.com/i/web/status/943800469838757888</t>
  </si>
  <si>
    <t>http://www.amazon.co.jp/gp/product/4875864094?ie=UTF8&amp;camp=1207&amp;creative=8411&amp;creativeASIN=4875864094&amp;linkCode=shr&amp;tag=satanmon-22&amp;=books&amp;qid=1414845772&amp;sr=1-1&amp;keywords=%E7%A9%82%E6%9D%91%E5%BC%98+%E5%AE%87%E9%87%8E%E4%BA%9C%E5%96%9C%E8%89%AF</t>
  </si>
  <si>
    <t>https://www.amazon.co.jp/dp/4800007461/ref=cm_sw_r_tw_awdb_c_x_Zp5oAb7KB8SF1</t>
  </si>
  <si>
    <t>https://fb.me/IkpYYoZr</t>
  </si>
  <si>
    <t>https://twitter.com/i/web/status/943800477212381184</t>
  </si>
  <si>
    <t>http://www.amazon.com/Silence-J-E-Taylor-ebook/dp/B00Q3N9GSK/ref=asap_bc?ie=UTF8</t>
  </si>
  <si>
    <t>https://elandroidelibre.elespanol.com/2017/12/amazon-prime-video-android-tv-google-play-store.html?utm_source=dlvr.it&amp;utm_medium=twitter</t>
  </si>
  <si>
    <t>https://twitter.com/i/web/status/943800479083048960</t>
  </si>
  <si>
    <t>http://dld.bz/ek8zA</t>
  </si>
  <si>
    <t>https://twitter.com/i/web/status/943800479850561536</t>
  </si>
  <si>
    <t>https://www.amazon.co.jp/dp/B06XTXMCHR/ref=famstripe_ftvm</t>
  </si>
  <si>
    <t>http://amzn.to/2kydNil</t>
  </si>
  <si>
    <t>http://bit.ly/2DnOCa3</t>
  </si>
  <si>
    <t>http://amzn.to/1QKfdxR</t>
  </si>
  <si>
    <t>http://jp.techcrunch.com/2017/12/21/2017-12-20-firefox-lands-on-amazons-fire-tv/</t>
  </si>
  <si>
    <t>https://bit.ly/ProfessorK</t>
  </si>
  <si>
    <t>https://bit.ly/LastOracleClimateFiction</t>
  </si>
  <si>
    <t>http://amzn.to/1KRIBO4</t>
  </si>
  <si>
    <t>http://amzn.to/2iAxnrq https://twitter.com/imas_sokugai/status/818820914225647619/photo/1</t>
  </si>
  <si>
    <t>http://amzn.to/2ioKnS7</t>
  </si>
  <si>
    <t>https://twitter.com/i/web/status/943800495667281920</t>
  </si>
  <si>
    <t>https://www.amazon.co.uk/GCHQ-Puzzle-Book/dp/0718185544</t>
  </si>
  <si>
    <t>https://twitter.com/i/web/status/943800500033486848</t>
  </si>
  <si>
    <t>http://goo.gl/dc75Kt</t>
  </si>
  <si>
    <t>https://www.amazon.com/Principles-Patterns-Practices-Robert-Martin-ebook/dp/B0051TM4GI/ref=la_B000APG87E_1_6?s=books&amp;ie=UTF8&amp;qid=1513854505&amp;sr=1-6</t>
  </si>
  <si>
    <t>https://goo.gl/aY6XGM</t>
  </si>
  <si>
    <t>https://www.amazon.co.uk/gp/registry/ref=cm_wl_edit_brc?ie=UTF8&amp;id=JNRBU5GML14R&amp;type=wishlist</t>
  </si>
  <si>
    <t>https://www.amazon.co.jp/%E6%98%9F%E6%96%B0%E4%B8%80-%E3%82%B7%E3%83%A7%E3%83%BC%E3%83%88%E3%82%B7%E3%83%A7%E3%83%BC%E3%83%881001-%E6%98%9F-%E6%96%B0%E4%B8%80/dp/410319426X/ref=pd_lpo_sbs_14_t_0?_encoding=UTF8&amp;psc=1&amp;refRID=PSQXDGVEZVFSTESDCWP0 https://twitter.com/i/web/status/943800509311225856</t>
  </si>
  <si>
    <t>http://amzn.to/2hopSEt</t>
  </si>
  <si>
    <t>http://amzn.to/2hn6gRh</t>
  </si>
  <si>
    <t>http://amzn.to/2ho73Bv</t>
  </si>
  <si>
    <t>http://amzn.to/2hopmGt</t>
  </si>
  <si>
    <t>http://amzn.to/2hotaYm</t>
  </si>
  <si>
    <t>https://www.amazon.com/dp/0989528308/ref=cm_sw_r_tw_api_Zy5oAbNJC46S0</t>
  </si>
  <si>
    <t>https://www.amazon.com/dp/B0763SS3CS/ref=cm_sw_r_tw_api_pz5oAb96QAF0A</t>
  </si>
  <si>
    <t>http://goo.gl/cyxcY9?btz5=1109121221</t>
  </si>
  <si>
    <t>http://Amazon.com http://ref.gl/DpcgiWT2</t>
  </si>
  <si>
    <t>https://twitter.com/i/web/status/943800517376872448</t>
  </si>
  <si>
    <t>sunday-webry.com</t>
  </si>
  <si>
    <t>amazon.fr</t>
  </si>
  <si>
    <t>spon.de</t>
  </si>
  <si>
    <t>b.one twitter.com</t>
  </si>
  <si>
    <t>amazon.com amazon.com</t>
  </si>
  <si>
    <t>thebar.com</t>
  </si>
  <si>
    <t>amzn.to der-postillon.com</t>
  </si>
  <si>
    <t>amazon.es</t>
  </si>
  <si>
    <t>instagram.com</t>
  </si>
  <si>
    <t>p-gabu.jp</t>
  </si>
  <si>
    <t>main.jp</t>
  </si>
  <si>
    <t>amzn.to amazon.com</t>
  </si>
  <si>
    <t>wikipedia.org co.jp</t>
  </si>
  <si>
    <t>workfor.us</t>
  </si>
  <si>
    <t>clc.li</t>
  </si>
  <si>
    <t>ow.ly</t>
  </si>
  <si>
    <t>getbook.at wp.me</t>
  </si>
  <si>
    <t>co.uk</t>
  </si>
  <si>
    <t>dld.bz twitter.com</t>
  </si>
  <si>
    <t>mybook.to</t>
  </si>
  <si>
    <t>gizmodo.com</t>
  </si>
  <si>
    <t>amzn.to amzn.to</t>
  </si>
  <si>
    <t>amzn.asia yodobashi.com</t>
  </si>
  <si>
    <t>goo.gl twitter.com</t>
  </si>
  <si>
    <t>mtlnk.net</t>
  </si>
  <si>
    <t>j.mp</t>
  </si>
  <si>
    <t>attention-getting.com</t>
  </si>
  <si>
    <t>fb.me</t>
  </si>
  <si>
    <t>elespanol.com</t>
  </si>
  <si>
    <t>techcrunch.com</t>
  </si>
  <si>
    <t>amazon.com ref.gl</t>
  </si>
  <si>
    <t>saturdaymorning rrbc rpbp</t>
  </si>
  <si>
    <t>starwars stormtrooper theforceawakens</t>
  </si>
  <si>
    <t>amazon paypal</t>
  </si>
  <si>
    <t>aaronreckgiveaway paypal amazon</t>
  </si>
  <si>
    <t>情けない 熟睡 ハンモック トラネコトラジ トラジ 茶トラ 猫 valu cat tabby redtabby chat katze</t>
  </si>
  <si>
    <t>concours klım</t>
  </si>
  <si>
    <t>hirezstudios</t>
  </si>
  <si>
    <t>クリスマスボックス ペアーズに願いを</t>
  </si>
  <si>
    <t>rrbc asmsg</t>
  </si>
  <si>
    <t>ミトラス福はじめカウントダウン</t>
  </si>
  <si>
    <t>computer</t>
  </si>
  <si>
    <t>deals offers</t>
  </si>
  <si>
    <t>libro novela</t>
  </si>
  <si>
    <t>ミニクルーザー ス</t>
  </si>
  <si>
    <t>メルカリ転売 amazon 副業 パート 在宅ワーク 内職 お小遣い 無在庫</t>
  </si>
  <si>
    <t>amazon lavoratori</t>
  </si>
  <si>
    <t>competition wın</t>
  </si>
  <si>
    <t>alexa</t>
  </si>
  <si>
    <t>amazongiveaway giveaway</t>
  </si>
  <si>
    <t>verybritishproblems</t>
  </si>
  <si>
    <t>amazon technical video london job</t>
  </si>
  <si>
    <t>bts 防弾少年団 ikon bıgbang exo 2pm</t>
  </si>
  <si>
    <t>glasses kindle secretary ku</t>
  </si>
  <si>
    <t>c2bgiveways</t>
  </si>
  <si>
    <t>romance pdf1 uk</t>
  </si>
  <si>
    <t>love adventure asmsg iartg fantasy</t>
  </si>
  <si>
    <t>asmsg iartg amreading amwriting bookboost</t>
  </si>
  <si>
    <t>asmsg ıartg topread</t>
  </si>
  <si>
    <t>deceptıon thriller</t>
  </si>
  <si>
    <t>kik kiksexting kiktrade kikhorny kiksex</t>
  </si>
  <si>
    <t>rrbc</t>
  </si>
  <si>
    <t>book thoughts share</t>
  </si>
  <si>
    <t>shortstories</t>
  </si>
  <si>
    <t>preorder</t>
  </si>
  <si>
    <t>p2016t asmsg booklove</t>
  </si>
  <si>
    <t>漫画 マンガ オススメ 漫画好きと繋がり</t>
  </si>
  <si>
    <t>wardroberefreshsale</t>
  </si>
  <si>
    <t>鋼の錬金術師 フルメタルアルケミスト 山田涼介 ハガレン</t>
  </si>
  <si>
    <t>caudillismo latinoamérica kindle ebook historia</t>
  </si>
  <si>
    <t>trpg パスファインダー</t>
  </si>
  <si>
    <t>dev amazonobhijaan</t>
  </si>
  <si>
    <t>amazon amazonプライムビデオ grimm</t>
  </si>
  <si>
    <t>ps4</t>
  </si>
  <si>
    <t>kurzgeschichten</t>
  </si>
  <si>
    <t>mmromance</t>
  </si>
  <si>
    <t>hea newadult live ku 1click</t>
  </si>
  <si>
    <t>にゃんこならべパズル 解けたらrt</t>
  </si>
  <si>
    <t>romance</t>
  </si>
  <si>
    <t>calathea</t>
  </si>
  <si>
    <t>ındiebooksbeseen rrbc ebooklovers</t>
  </si>
  <si>
    <t>mystery ıartg</t>
  </si>
  <si>
    <t>climatefiction</t>
  </si>
  <si>
    <t>ıartg historical thriller rt</t>
  </si>
  <si>
    <t>転送済み ハック代行</t>
  </si>
  <si>
    <t>nowplaying</t>
  </si>
  <si>
    <t>romance adventure danger humor</t>
  </si>
  <si>
    <t>romance adventure danger</t>
  </si>
  <si>
    <t>redshift</t>
  </si>
  <si>
    <t>genteconpropósito</t>
  </si>
  <si>
    <t>snowy</t>
  </si>
  <si>
    <t>https://twitter.com/#!/sonafox2217/status/943800316914520064</t>
  </si>
  <si>
    <t>https://twitter.com/#!/yourbookzone/status/943800317203877888</t>
  </si>
  <si>
    <t>https://twitter.com/#!/itandfeel/status/943800318143401984</t>
  </si>
  <si>
    <t>https://twitter.com/#!/sengyotei/status/943800318957043712</t>
  </si>
  <si>
    <t>https://twitter.com/#!/naoper1019/status/943800319548432384</t>
  </si>
  <si>
    <t>https://twitter.com/#!/brendarachel444/status/943800319686963200</t>
  </si>
  <si>
    <t>https://twitter.com/#!/gfxcoach/status/943800319825326081</t>
  </si>
  <si>
    <t>https://twitter.com/#!/kassuibasstrb/status/943800320332664832</t>
  </si>
  <si>
    <t>https://twitter.com/#!/trinidadvevnne2/status/943800320840183808</t>
  </si>
  <si>
    <t>https://twitter.com/#!/meredithdrake42/status/943800321004003328</t>
  </si>
  <si>
    <t>https://twitter.com/#!/okuyasuki/status/943800321226113025</t>
  </si>
  <si>
    <t>https://twitter.com/#!/s_tonelico/status/943800321653878784</t>
  </si>
  <si>
    <t>https://twitter.com/#!/yu_a810/status/943800321968451584</t>
  </si>
  <si>
    <t>https://twitter.com/#!/rengren/status/943800322836910081</t>
  </si>
  <si>
    <t>https://twitter.com/#!/kanda_2000/status/943800322861842432</t>
  </si>
  <si>
    <t>https://twitter.com/#!/bernardfoong/status/943800319699496961</t>
  </si>
  <si>
    <t>https://twitter.com/#!/amazngbookzone/status/943800324208381953</t>
  </si>
  <si>
    <t>https://twitter.com/#!/amazngauthors/status/943800325332455424</t>
  </si>
  <si>
    <t>https://twitter.com/#!/andriacastro162/status/943800326162993152</t>
  </si>
  <si>
    <t>https://twitter.com/#!/blogs4books/status/943800326540414976</t>
  </si>
  <si>
    <t>https://twitter.com/#!/starwars_store/status/943800326737494016</t>
  </si>
  <si>
    <t>https://twitter.com/#!/readerfaves/status/943800326741569536</t>
  </si>
  <si>
    <t>https://twitter.com/#!/mj_alo/status/943800328155287552</t>
  </si>
  <si>
    <t>https://twitter.com/#!/misachan56/status/943800328519958528</t>
  </si>
  <si>
    <t>https://twitter.com/#!/mommashelping/status/943800329245810688</t>
  </si>
  <si>
    <t>https://twitter.com/#!/daysinewborn663/status/943800329354739713</t>
  </si>
  <si>
    <t>https://twitter.com/#!/udon019udon/status/943800321607745536</t>
  </si>
  <si>
    <t>https://twitter.com/#!/udon019udon/status/943800330159923201</t>
  </si>
  <si>
    <t>https://twitter.com/#!/daayani1a/status/943800330365550593</t>
  </si>
  <si>
    <t>https://twitter.com/#!/f4fshwyqdcsıczv/status/943800332764659712</t>
  </si>
  <si>
    <t>https://twitter.com/#!/benedictine555/status/943800333838327808</t>
  </si>
  <si>
    <t>https://twitter.com/#!/xlahito/status/943800334232838145</t>
  </si>
  <si>
    <t>https://twitter.com/#!/rickyhackz/status/943800336761757696</t>
  </si>
  <si>
    <t>https://twitter.com/#!/spıegel_alles/status/943800338464886784</t>
  </si>
  <si>
    <t>https://twitter.com/#!/spıegel_wirtsch/status/943800338473201664</t>
  </si>
  <si>
    <t>https://twitter.com/#!/b1hub/status/943800338561236992</t>
  </si>
  <si>
    <t>https://twitter.com/#!/pieceofshirt/status/943800339571949568</t>
  </si>
  <si>
    <t>https://twitter.com/#!/fokjxqbx2tjaazz/status/943800340142370816</t>
  </si>
  <si>
    <t>https://twitter.com/#!/shadyiaascendnt/status/943800342449459202</t>
  </si>
  <si>
    <t>https://twitter.com/#!/ebonilategan291/status/943800346639519745</t>
  </si>
  <si>
    <t>https://twitter.com/#!/yargdpirate/status/943800348359233536</t>
  </si>
  <si>
    <t>https://twitter.com/#!/tamago22313/status/943800348887543808</t>
  </si>
  <si>
    <t>https://twitter.com/#!/titim663/status/943800349743296512</t>
  </si>
  <si>
    <t>https://twitter.com/#!/tes63may2/status/943800350032543745</t>
  </si>
  <si>
    <t>https://twitter.com/#!/cherisealbert22/status/943800351244697601</t>
  </si>
  <si>
    <t>https://twitter.com/#!/mrsfreshness/status/943800351760748544</t>
  </si>
  <si>
    <t>https://twitter.com/#!/zzzwatarı/status/943800352209375232</t>
  </si>
  <si>
    <t>https://twitter.com/#!/24yuzuyuzu24/status/943800352771522560</t>
  </si>
  <si>
    <t>https://twitter.com/#!/daichi0700318/status/943800354256199681</t>
  </si>
  <si>
    <t>https://twitter.com/#!/virgilrapp849/status/943800354272976896</t>
  </si>
  <si>
    <t>https://twitter.com/#!/periantoniou/status/943800356139610113</t>
  </si>
  <si>
    <t>https://twitter.com/#!/lorineholmes428/status/943800356903030784</t>
  </si>
  <si>
    <t>https://twitter.com/#!/cocoramama/status/943800358849019904</t>
  </si>
  <si>
    <t>https://twitter.com/#!/chiyog_1566/status/943800359687938049</t>
  </si>
  <si>
    <t>https://twitter.com/#!/mgegytlgpozujo1/status/943800360107433984</t>
  </si>
  <si>
    <t>https://twitter.com/#!/teaponpon/status/943800363890511874</t>
  </si>
  <si>
    <t>https://twitter.com/#!/tuttotechnet/status/943800364104482818</t>
  </si>
  <si>
    <t>https://twitter.com/#!/whitecube74u/status/943800364658147328</t>
  </si>
  <si>
    <t>https://twitter.com/#!/puffyka81/status/943800365241241600</t>
  </si>
  <si>
    <t>https://twitter.com/#!/biidoro_/status/943800365434023936</t>
  </si>
  <si>
    <t>https://twitter.com/#!/onlinedealsın/status/943800366935576576</t>
  </si>
  <si>
    <t>https://twitter.com/#!/jasonraimondo1/status/943800369041297408</t>
  </si>
  <si>
    <t>https://twitter.com/#!/authorc_anthony/status/943800369657757696</t>
  </si>
  <si>
    <t>https://twitter.com/#!/gracielastesano/status/943800369955655680</t>
  </si>
  <si>
    <t>https://twitter.com/#!/miyakosi/status/943800370895163392</t>
  </si>
  <si>
    <t>https://twitter.com/#!/secry/status/943800371020931072</t>
  </si>
  <si>
    <t>https://twitter.com/#!/mercari_oku/status/943800373856280576</t>
  </si>
  <si>
    <t>https://twitter.com/#!/batakochan0211/status/943800352662478849</t>
  </si>
  <si>
    <t>https://twitter.com/#!/batakochan0211/status/943800374623748096</t>
  </si>
  <si>
    <t>https://twitter.com/#!/jillian22161193/status/943800374674124805</t>
  </si>
  <si>
    <t>https://twitter.com/#!/_pinkicecream_/status/943800374833459201</t>
  </si>
  <si>
    <t>https://twitter.com/#!/rasheedahughe13/status/943800374959337472</t>
  </si>
  <si>
    <t>https://twitter.com/#!/kokonag222/status/943800377383706625</t>
  </si>
  <si>
    <t>https://twitter.com/#!/mwanewyork/status/943800378528796673</t>
  </si>
  <si>
    <t>https://twitter.com/#!/rin_sykz/status/943800380713873408</t>
  </si>
  <si>
    <t>https://twitter.com/#!/faydra_deon/status/943800380785332227</t>
  </si>
  <si>
    <t>https://twitter.com/#!/lucydawsonbooks/status/943800381024456704</t>
  </si>
  <si>
    <t>https://twitter.com/#!/booktweeter/status/943800382077194245</t>
  </si>
  <si>
    <t>https://twitter.com/#!/t_tokumutaisa/status/943800382349643777</t>
  </si>
  <si>
    <t>https://twitter.com/#!/yasuurishopping/status/943800382903369728</t>
  </si>
  <si>
    <t>https://twitter.com/#!/p3drox/status/943800383054516224</t>
  </si>
  <si>
    <t>https://twitter.com/#!/angleaisenberg3/status/943800384031567875</t>
  </si>
  <si>
    <t>https://twitter.com/#!/cgilferrara/status/943800384514150400</t>
  </si>
  <si>
    <t>https://twitter.com/#!/cosmonauty/status/943800384715403264</t>
  </si>
  <si>
    <t>https://twitter.com/#!/denshinbashira4/status/943800333653835776</t>
  </si>
  <si>
    <t>https://twitter.com/#!/denshinbashira4/status/943800357930516482</t>
  </si>
  <si>
    <t>https://twitter.com/#!/denshinbashira4/status/943800385105301504</t>
  </si>
  <si>
    <t>https://twitter.com/#!/saydie1122/status/943800386686615552</t>
  </si>
  <si>
    <t>https://twitter.com/#!/punkbln/status/943800388867842048</t>
  </si>
  <si>
    <t>https://twitter.com/#!/pandugar/status/943800392231596033</t>
  </si>
  <si>
    <t>https://twitter.com/#!/itsmepmc2/status/943800392311242752</t>
  </si>
  <si>
    <t>https://twitter.com/#!/yuyan0108/status/943800392608968706</t>
  </si>
  <si>
    <t>https://twitter.com/#!/ankeito1/status/943800392927756288</t>
  </si>
  <si>
    <t>https://twitter.com/#!/brbrbrbrbrbrb12/status/943800393066209286</t>
  </si>
  <si>
    <t>https://twitter.com/#!/animeka_2010/status/943800394123063296</t>
  </si>
  <si>
    <t>https://twitter.com/#!/smgellie/status/943800394857070593</t>
  </si>
  <si>
    <t>https://twitter.com/#!/chaebria610/status/943800397105332225</t>
  </si>
  <si>
    <t>https://twitter.com/#!/monstkyoku99/status/943800397910589441</t>
  </si>
  <si>
    <t>https://twitter.com/#!/kr_lol_kakin/status/943800397965037570</t>
  </si>
  <si>
    <t>https://twitter.com/#!/kokohibimeigens/status/943800399395307525</t>
  </si>
  <si>
    <t>https://twitter.com/#!/ardellbrumbaug7/status/943800401022849025</t>
  </si>
  <si>
    <t>https://twitter.com/#!/hiringforamazon/status/943800402402783232</t>
  </si>
  <si>
    <t>https://twitter.com/#!/samyiki/status/943800402557911040</t>
  </si>
  <si>
    <t>https://twitter.com/#!/shondamccune591/status/943800405229699072</t>
  </si>
  <si>
    <t>https://twitter.com/#!/ttsıgnal1/status/943800406961823744</t>
  </si>
  <si>
    <t>https://twitter.com/#!/kayalcober/status/943800407440191489</t>
  </si>
  <si>
    <t>https://twitter.com/#!/jennine_velette/status/943800408597811203</t>
  </si>
  <si>
    <t>https://twitter.com/#!/dealsnalerts/status/943800409545568256</t>
  </si>
  <si>
    <t>https://twitter.com/#!/pajarobien/status/943800410145476608</t>
  </si>
  <si>
    <t>https://twitter.com/#!/caileefrancis/status/943800410317492224</t>
  </si>
  <si>
    <t>https://twitter.com/#!/mc_axis/status/943800411042881536</t>
  </si>
  <si>
    <t>https://twitter.com/#!/holcotdw/status/943800411110215680</t>
  </si>
  <si>
    <t>https://twitter.com/#!/az_puyo/status/943800411193974784</t>
  </si>
  <si>
    <t>https://twitter.com/#!/ghifto/status/943800411273793536</t>
  </si>
  <si>
    <t>https://twitter.com/#!/haltyballa/status/943800330655092736</t>
  </si>
  <si>
    <t>https://twitter.com/#!/haltyballa/status/943800411433127937</t>
  </si>
  <si>
    <t>https://twitter.com/#!/newbookınfo/status/943800412359946240</t>
  </si>
  <si>
    <t>https://twitter.com/#!/diarrhingus/status/943800413035352064</t>
  </si>
  <si>
    <t>https://twitter.com/#!/erga41/status/943800413760888832</t>
  </si>
  <si>
    <t>https://twitter.com/#!/imamurayuki/status/943800414578733056</t>
  </si>
  <si>
    <t>https://twitter.com/#!/solmage/status/943800415337971713</t>
  </si>
  <si>
    <t>https://twitter.com/#!/susannahdevine2/status/943800417678274560</t>
  </si>
  <si>
    <t>https://twitter.com/#!/gigihardin1523/status/943800418836144128</t>
  </si>
  <si>
    <t>https://twitter.com/#!/samborunning/status/943800421126230017</t>
  </si>
  <si>
    <t>https://twitter.com/#!/0xfran/status/943800422464094208</t>
  </si>
  <si>
    <t>https://twitter.com/#!/pleursdeveuve/status/943800423298883585</t>
  </si>
  <si>
    <t>https://twitter.com/#!/black_hawk8492/status/943800423344783361</t>
  </si>
  <si>
    <t>https://twitter.com/#!/ilanajohnson219/status/943800423789551616</t>
  </si>
  <si>
    <t>https://twitter.com/#!/adonnellywriter/status/943800346593382400</t>
  </si>
  <si>
    <t>https://twitter.com/#!/adonnellywriter/status/943800362422685696</t>
  </si>
  <si>
    <t>https://twitter.com/#!/adonnellywriter/status/943800424225804289</t>
  </si>
  <si>
    <t>https://twitter.com/#!/dabuze_zz/status/943800424376578049</t>
  </si>
  <si>
    <t>https://twitter.com/#!/billward10bill/status/943800424397754368</t>
  </si>
  <si>
    <t>https://twitter.com/#!/tatu_o3o/status/943800424401846272</t>
  </si>
  <si>
    <t>https://twitter.com/#!/amazon_tw5/status/943800424800272385</t>
  </si>
  <si>
    <t>https://twitter.com/#!/kik_carmelmoore/status/943800425081434112</t>
  </si>
  <si>
    <t>https://twitter.com/#!/dawnalucien1294/status/943800426561982464</t>
  </si>
  <si>
    <t>https://twitter.com/#!/lisagillis_/status/943800427770011648</t>
  </si>
  <si>
    <t>https://twitter.com/#!/thenext_step123/status/943800428118073344</t>
  </si>
  <si>
    <t>https://twitter.com/#!/twittecno/status/943800429573558272</t>
  </si>
  <si>
    <t>https://twitter.com/#!/kazukitoakane/status/943800429632036865</t>
  </si>
  <si>
    <t>https://twitter.com/#!/glasgowisgrande/status/943800429812637696</t>
  </si>
  <si>
    <t>https://twitter.com/#!/imnotanironwall/status/943800430357860357</t>
  </si>
  <si>
    <t>https://twitter.com/#!/shanitapalmer11/status/943800430546554880</t>
  </si>
  <si>
    <t>https://twitter.com/#!/cherisemarc39/status/943800432157016064</t>
  </si>
  <si>
    <t>https://twitter.com/#!/dorageorge1708/status/943800432538697728</t>
  </si>
  <si>
    <t>https://twitter.com/#!/yeahmagazine1/status/943800344596840448</t>
  </si>
  <si>
    <t>https://twitter.com/#!/yeahmagazine1/status/943800407998042112</t>
  </si>
  <si>
    <t>https://twitter.com/#!/yeahmagazine1/status/943800432995991553</t>
  </si>
  <si>
    <t>https://twitter.com/#!/mhajim_central/status/943800433344049152</t>
  </si>
  <si>
    <t>https://twitter.com/#!/misty_sulouff/status/943800433696534528</t>
  </si>
  <si>
    <t>https://twitter.com/#!/rcalabelgroupuk/status/943800435193843712</t>
  </si>
  <si>
    <t>https://twitter.com/#!/quill_annamaria/status/943800435256815616</t>
  </si>
  <si>
    <t>https://twitter.com/#!/tracie022/status/943800435357261825</t>
  </si>
  <si>
    <t>https://twitter.com/#!/iiyopurin/status/943800439325073409</t>
  </si>
  <si>
    <t>https://twitter.com/#!/22ılias22/status/943800439908081664</t>
  </si>
  <si>
    <t>https://twitter.com/#!/shavond83014167/status/943800441241874433</t>
  </si>
  <si>
    <t>https://twitter.com/#!/daysiruth416/status/943800441397182464</t>
  </si>
  <si>
    <t>https://twitter.com/#!/lainegriggs2367/status/943800443213438976</t>
  </si>
  <si>
    <t>https://twitter.com/#!/fs_twi/status/943800443330707457</t>
  </si>
  <si>
    <t>https://twitter.com/#!/gracenmiller/status/943800443435716613</t>
  </si>
  <si>
    <t>https://twitter.com/#!/aiueo110book/status/943800443544543233</t>
  </si>
  <si>
    <t>https://twitter.com/#!/3470jack/status/943800443859169280</t>
  </si>
  <si>
    <t>https://twitter.com/#!/i_mahasin/status/943800444056256512</t>
  </si>
  <si>
    <t>https://twitter.com/#!/mamasquare714/status/943800446237339649</t>
  </si>
  <si>
    <t>https://twitter.com/#!/srebon/status/943800447424520192</t>
  </si>
  <si>
    <t>https://twitter.com/#!/hukumotoyasuko/status/943800447441276928</t>
  </si>
  <si>
    <t>https://twitter.com/#!/henmikumajiroui/status/943800447843819521</t>
  </si>
  <si>
    <t>https://twitter.com/#!/authorkzink/status/943800449257361408</t>
  </si>
  <si>
    <t>https://twitter.com/#!/snmr_201/status/943800451937349632</t>
  </si>
  <si>
    <t>https://twitter.com/#!/xkvkyjvhjwguw11/status/943800398623645696</t>
  </si>
  <si>
    <t>https://twitter.com/#!/xkvkyjvhjwguw11/status/943800452738564096</t>
  </si>
  <si>
    <t>https://twitter.com/#!/zhaozhaoman/status/943800453393010689</t>
  </si>
  <si>
    <t>https://twitter.com/#!/jannatulchaity0/status/943800454189694976</t>
  </si>
  <si>
    <t>https://twitter.com/#!/satzsathish08/status/943800458442809344</t>
  </si>
  <si>
    <t>https://twitter.com/#!/g_tara3/status/943800458530865152</t>
  </si>
  <si>
    <t>https://twitter.com/#!/tesigotuitero/status/943800459701161984</t>
  </si>
  <si>
    <t>https://twitter.com/#!/timekeeper/status/943800459864797184</t>
  </si>
  <si>
    <t>https://twitter.com/#!/amasalegame/status/943800461189984256</t>
  </si>
  <si>
    <t>https://twitter.com/#!/marilynfrenche/status/943800462536593409</t>
  </si>
  <si>
    <t>https://twitter.com/#!/111publishing/status/943800464386265088</t>
  </si>
  <si>
    <t>https://twitter.com/#!/the_book_queen/status/943800464780550144</t>
  </si>
  <si>
    <t>https://twitter.com/#!/hollydodd80/status/943800464922963968</t>
  </si>
  <si>
    <t>https://twitter.com/#!/yuiooooyui/status/943800466286174208</t>
  </si>
  <si>
    <t>https://twitter.com/#!/attentionget/status/943800467590545408</t>
  </si>
  <si>
    <t>https://twitter.com/#!/murasakimitsuru/status/943800467653406720</t>
  </si>
  <si>
    <t>https://twitter.com/#!/sharanbachelde3/status/943800468546965504</t>
  </si>
  <si>
    <t>https://twitter.com/#!/odette_yasutake/status/943800468987314176</t>
  </si>
  <si>
    <t>https://twitter.com/#!/noelbarwood/status/943800469088030720</t>
  </si>
  <si>
    <t>https://twitter.com/#!/fuwarin/status/943800469838757888</t>
  </si>
  <si>
    <t>https://twitter.com/#!/bıblıothequea/status/943800470593683457</t>
  </si>
  <si>
    <t>https://twitter.com/#!/uumt10141/status/943800470845325312</t>
  </si>
  <si>
    <t>https://twitter.com/#!/k2_ryuku/status/943800471877124096</t>
  </si>
  <si>
    <t>https://twitter.com/#!/legendary_rts/status/943800471931809792</t>
  </si>
  <si>
    <t>https://twitter.com/#!/sochatolocha/status/943800472309194752</t>
  </si>
  <si>
    <t>https://twitter.com/#!/successrockets/status/943800472837722112</t>
  </si>
  <si>
    <t>https://twitter.com/#!/urahoyik/status/943800472980164609</t>
  </si>
  <si>
    <t>https://twitter.com/#!/andrade1_carlos/status/943800476021207040</t>
  </si>
  <si>
    <t>https://twitter.com/#!/f14zero/status/943800476977393664</t>
  </si>
  <si>
    <t>https://twitter.com/#!/bnbpubs/status/943800477212381184</t>
  </si>
  <si>
    <t>https://twitter.com/#!/ulagriffith2869/status/943800477438889984</t>
  </si>
  <si>
    <t>https://twitter.com/#!/modestasteinka9/status/943800477736689664</t>
  </si>
  <si>
    <t>https://twitter.com/#!/jetaylor75/status/943800477749252096</t>
  </si>
  <si>
    <t>https://twitter.com/#!/kenett1/status/943800478499979264</t>
  </si>
  <si>
    <t>https://twitter.com/#!/josefreedomve/status/943800479083048960</t>
  </si>
  <si>
    <t>https://twitter.com/#!/redragdolly/status/943800479418634240</t>
  </si>
  <si>
    <t>https://twitter.com/#!/jennyburnley1/status/943800479850561536</t>
  </si>
  <si>
    <t>https://twitter.com/#!/koubemanzou/status/943800380927852544</t>
  </si>
  <si>
    <t>https://twitter.com/#!/koubemanzou/status/943800480559276032</t>
  </si>
  <si>
    <t>https://twitter.com/#!/eboniquarterma5/status/943800480664309760</t>
  </si>
  <si>
    <t>https://twitter.com/#!/jd_bodabu/status/943800480777437184</t>
  </si>
  <si>
    <t>https://twitter.com/#!/zwyemag3y7hnu5g/status/943800481255526400</t>
  </si>
  <si>
    <t>https://twitter.com/#!/nobochin55110/status/943800481607856128</t>
  </si>
  <si>
    <t>https://twitter.com/#!/vertiemaxwell11/status/943800482375569413</t>
  </si>
  <si>
    <t>https://twitter.com/#!/wingback_t/status/943800482803281920</t>
  </si>
  <si>
    <t>https://twitter.com/#!/bh34kb17/status/943800483163996161</t>
  </si>
  <si>
    <t>https://twitter.com/#!/bernardfoong/status/943800317719842817</t>
  </si>
  <si>
    <t>https://twitter.com/#!/bernardfoong/status/943800322287460353</t>
  </si>
  <si>
    <t>https://twitter.com/#!/bernardfoong/status/943800323516313600</t>
  </si>
  <si>
    <t>https://twitter.com/#!/dolynkeys/status/943800483453468672</t>
  </si>
  <si>
    <t>https://twitter.com/#!/tech_tandem/status/943800484330172416</t>
  </si>
  <si>
    <t>https://twitter.com/#!/kankipub/status/943800485131182080</t>
  </si>
  <si>
    <t>https://twitter.com/#!/dokuo350/status/943800486615924736</t>
  </si>
  <si>
    <t>https://twitter.com/#!/thomaskaynak281/status/943800486637002752</t>
  </si>
  <si>
    <t>https://twitter.com/#!/shinr_a/status/943800487114973184</t>
  </si>
  <si>
    <t>https://twitter.com/#!/onlineglossary/status/943800403157590016</t>
  </si>
  <si>
    <t>https://twitter.com/#!/onlineglossary/status/943800373743050752</t>
  </si>
  <si>
    <t>https://twitter.com/#!/onlineglossary/status/943800487454707712</t>
  </si>
  <si>
    <t>https://twitter.com/#!/gura_20_11/status/943800488155168768</t>
  </si>
  <si>
    <t>https://twitter.com/#!/imas_sokugai/status/943800489849733121</t>
  </si>
  <si>
    <t>https://twitter.com/#!/rebeccagrace234/status/943800489933541376</t>
  </si>
  <si>
    <t>https://twitter.com/#!/tx5x6zvnxjdp5m4/status/943800490050981888</t>
  </si>
  <si>
    <t>https://twitter.com/#!/gheorghepetre/status/943800491410149376</t>
  </si>
  <si>
    <t>https://twitter.com/#!/tsumorou/status/943800491498094592</t>
  </si>
  <si>
    <t>https://twitter.com/#!/bluebirdbrige/status/943800491498201088</t>
  </si>
  <si>
    <t>https://twitter.com/#!/gta5_hqck/status/943800492273967104</t>
  </si>
  <si>
    <t>https://twitter.com/#!/clawfa_0103/status/943800492290850817</t>
  </si>
  <si>
    <t>https://twitter.com/#!/okzcd/status/943800492680921088</t>
  </si>
  <si>
    <t>https://twitter.com/#!/fnicodemo/status/943800495667281920</t>
  </si>
  <si>
    <t>https://twitter.com/#!/wibradiolive/status/943800496300744705</t>
  </si>
  <si>
    <t>https://twitter.com/#!/tetokon/status/943800497827299329</t>
  </si>
  <si>
    <t>https://twitter.com/#!/esports_byakuya/status/943800500033486848</t>
  </si>
  <si>
    <t>https://twitter.com/#!/queenhoneybee50/status/943800500507385856</t>
  </si>
  <si>
    <t>https://twitter.com/#!/nngybrmlnnpxb11/status/943800500872536066</t>
  </si>
  <si>
    <t>https://twitter.com/#!/una0902s/status/943800501556076544</t>
  </si>
  <si>
    <t>https://twitter.com/#!/eugenieferguso8/status/943800501791084544</t>
  </si>
  <si>
    <t>https://twitter.com/#!/dianhowe1992/status/943800503024209920</t>
  </si>
  <si>
    <t>https://twitter.com/#!/kaito09969938/status/943800503128825856</t>
  </si>
  <si>
    <t>https://twitter.com/#!/ajw1970/status/943800503984623616</t>
  </si>
  <si>
    <t>https://twitter.com/#!/hakethkotb/status/943800504663945216</t>
  </si>
  <si>
    <t>https://twitter.com/#!/eangeluskehler/status/943800350674444290</t>
  </si>
  <si>
    <t>https://twitter.com/#!/eangeluskehler/status/943800391384354816</t>
  </si>
  <si>
    <t>https://twitter.com/#!/eangeluskehler/status/943800428923408385</t>
  </si>
  <si>
    <t>https://twitter.com/#!/eangeluskehler/status/943800469318664192</t>
  </si>
  <si>
    <t>https://twitter.com/#!/eangeluskehler/status/943800504789893121</t>
  </si>
  <si>
    <t>https://twitter.com/#!/hiromoo/status/943800505389654017</t>
  </si>
  <si>
    <t>https://twitter.com/#!/dwaguide/status/943800505511436294</t>
  </si>
  <si>
    <t>https://twitter.com/#!/noramistress/status/943800468861542400</t>
  </si>
  <si>
    <t>https://twitter.com/#!/noramistress/status/943800505633071104</t>
  </si>
  <si>
    <t>https://twitter.com/#!/marylschmidt/status/943800506371190784</t>
  </si>
  <si>
    <t>https://twitter.com/#!/shimabarak/status/943800507281244161</t>
  </si>
  <si>
    <t>https://twitter.com/#!/priscilla_slack/status/943800508623486977</t>
  </si>
  <si>
    <t>https://twitter.com/#!/iliananicholso5/status/943800509101518849</t>
  </si>
  <si>
    <t>https://twitter.com/#!/chlosaki_/status/943800509311225856</t>
  </si>
  <si>
    <t>https://twitter.com/#!/suberu_banana/status/943800404357267456</t>
  </si>
  <si>
    <t>https://twitter.com/#!/suberu_banana/status/943800432664616961</t>
  </si>
  <si>
    <t>https://twitter.com/#!/suberu_banana/status/943800453170475010</t>
  </si>
  <si>
    <t>https://twitter.com/#!/suberu_banana/status/943800482505428993</t>
  </si>
  <si>
    <t>https://twitter.com/#!/suberu_banana/status/943800510015987712</t>
  </si>
  <si>
    <t>https://twitter.com/#!/donaldverger/status/943800400456634368</t>
  </si>
  <si>
    <t>https://twitter.com/#!/donaldverger/status/943800510288744448</t>
  </si>
  <si>
    <t>https://twitter.com/#!/fıl7xfklmyyo8po/status/943800511500771328</t>
  </si>
  <si>
    <t>https://twitter.com/#!/alexrisley/status/943800513430204419</t>
  </si>
  <si>
    <t>https://twitter.com/#!/superdorsa/status/943800513841246208</t>
  </si>
  <si>
    <t>https://twitter.com/#!/buyacooldrone/status/943800514810068992</t>
  </si>
  <si>
    <t>https://twitter.com/#!/stiqzfdvtouv6oh/status/943800515820904448</t>
  </si>
  <si>
    <t>https://twitter.com/#!/goingpotty/status/943800517376872448</t>
  </si>
  <si>
    <t>943800316914520064</t>
  </si>
  <si>
    <t>943800317203877888</t>
  </si>
  <si>
    <t>943800318143401984</t>
  </si>
  <si>
    <t>943800318957043712</t>
  </si>
  <si>
    <t>943800319548432384</t>
  </si>
  <si>
    <t>943800319686963200</t>
  </si>
  <si>
    <t>943800319825326081</t>
  </si>
  <si>
    <t>943800320332664832</t>
  </si>
  <si>
    <t>943800320840183808</t>
  </si>
  <si>
    <t>943800321004003328</t>
  </si>
  <si>
    <t>943800321226113025</t>
  </si>
  <si>
    <t>943800321653878784</t>
  </si>
  <si>
    <t>943800321968451584</t>
  </si>
  <si>
    <t>943800322836910081</t>
  </si>
  <si>
    <t>943800322861842432</t>
  </si>
  <si>
    <t>943800319699496961</t>
  </si>
  <si>
    <t>943800324208381953</t>
  </si>
  <si>
    <t>943800325332455424</t>
  </si>
  <si>
    <t>943800326162993152</t>
  </si>
  <si>
    <t>943800326540414976</t>
  </si>
  <si>
    <t>943800326737494016</t>
  </si>
  <si>
    <t>943800326741569536</t>
  </si>
  <si>
    <t>943800328155287552</t>
  </si>
  <si>
    <t>943800328519958528</t>
  </si>
  <si>
    <t>943800329245810688</t>
  </si>
  <si>
    <t>943800329354739713</t>
  </si>
  <si>
    <t>943800321607745536</t>
  </si>
  <si>
    <t>943800330159923201</t>
  </si>
  <si>
    <t>943800330365550593</t>
  </si>
  <si>
    <t>943800332764659712</t>
  </si>
  <si>
    <t>943800333838327808</t>
  </si>
  <si>
    <t>943800334232838145</t>
  </si>
  <si>
    <t>943800336761757696</t>
  </si>
  <si>
    <t>943800338464886784</t>
  </si>
  <si>
    <t>943800338473201664</t>
  </si>
  <si>
    <t>943800338561236992</t>
  </si>
  <si>
    <t>943800339571949568</t>
  </si>
  <si>
    <t>943800340142370816</t>
  </si>
  <si>
    <t>943800342449459202</t>
  </si>
  <si>
    <t>943800346639519745</t>
  </si>
  <si>
    <t>943800348359233536</t>
  </si>
  <si>
    <t>943800348887543808</t>
  </si>
  <si>
    <t>943800349743296512</t>
  </si>
  <si>
    <t>943800350032543745</t>
  </si>
  <si>
    <t>943800351244697601</t>
  </si>
  <si>
    <t>943800351760748544</t>
  </si>
  <si>
    <t>943800352209375232</t>
  </si>
  <si>
    <t>943800352771522560</t>
  </si>
  <si>
    <t>943800354256199681</t>
  </si>
  <si>
    <t>943800354272976896</t>
  </si>
  <si>
    <t>943800356139610113</t>
  </si>
  <si>
    <t>943800356903030784</t>
  </si>
  <si>
    <t>943800358849019904</t>
  </si>
  <si>
    <t>943800359687938049</t>
  </si>
  <si>
    <t>943800360107433984</t>
  </si>
  <si>
    <t>943800363890511874</t>
  </si>
  <si>
    <t>943800364104482818</t>
  </si>
  <si>
    <t>943800364658147328</t>
  </si>
  <si>
    <t>943800365241241600</t>
  </si>
  <si>
    <t>943800365434023936</t>
  </si>
  <si>
    <t>943800366935576576</t>
  </si>
  <si>
    <t>943800369041297408</t>
  </si>
  <si>
    <t>943800369657757696</t>
  </si>
  <si>
    <t>943800369955655680</t>
  </si>
  <si>
    <t>943800370895163392</t>
  </si>
  <si>
    <t>943800371020931072</t>
  </si>
  <si>
    <t>943800373856280576</t>
  </si>
  <si>
    <t>943800352662478849</t>
  </si>
  <si>
    <t>943800374623748096</t>
  </si>
  <si>
    <t>943800374674124805</t>
  </si>
  <si>
    <t>943800374833459201</t>
  </si>
  <si>
    <t>943800374959337472</t>
  </si>
  <si>
    <t>943800377383706625</t>
  </si>
  <si>
    <t>943800378528796673</t>
  </si>
  <si>
    <t>943800380713873408</t>
  </si>
  <si>
    <t>943800380785332227</t>
  </si>
  <si>
    <t>943800381024456704</t>
  </si>
  <si>
    <t>943800382077194245</t>
  </si>
  <si>
    <t>943800382349643777</t>
  </si>
  <si>
    <t>943800382903369728</t>
  </si>
  <si>
    <t>943800383054516224</t>
  </si>
  <si>
    <t>943800384031567875</t>
  </si>
  <si>
    <t>943800384514150400</t>
  </si>
  <si>
    <t>943800384715403264</t>
  </si>
  <si>
    <t>943800333653835776</t>
  </si>
  <si>
    <t>943800357930516482</t>
  </si>
  <si>
    <t>943800385105301504</t>
  </si>
  <si>
    <t>943800386686615552</t>
  </si>
  <si>
    <t>943800388867842048</t>
  </si>
  <si>
    <t>943800392231596033</t>
  </si>
  <si>
    <t>943800392311242752</t>
  </si>
  <si>
    <t>943800392608968706</t>
  </si>
  <si>
    <t>943800392927756288</t>
  </si>
  <si>
    <t>943800393066209286</t>
  </si>
  <si>
    <t>943800394123063296</t>
  </si>
  <si>
    <t>943800394857070593</t>
  </si>
  <si>
    <t>943800397105332225</t>
  </si>
  <si>
    <t>943800397910589441</t>
  </si>
  <si>
    <t>943800397965037570</t>
  </si>
  <si>
    <t>943800399395307525</t>
  </si>
  <si>
    <t>943800401022849025</t>
  </si>
  <si>
    <t>943800402402783232</t>
  </si>
  <si>
    <t>943800402557911040</t>
  </si>
  <si>
    <t>943800405229699072</t>
  </si>
  <si>
    <t>943800406961823744</t>
  </si>
  <si>
    <t>943800407440191489</t>
  </si>
  <si>
    <t>943800408597811203</t>
  </si>
  <si>
    <t>943800409545568256</t>
  </si>
  <si>
    <t>943800410145476608</t>
  </si>
  <si>
    <t>943800410317492224</t>
  </si>
  <si>
    <t>943800411042881536</t>
  </si>
  <si>
    <t>943800411110215680</t>
  </si>
  <si>
    <t>943800411193974784</t>
  </si>
  <si>
    <t>943800411273793536</t>
  </si>
  <si>
    <t>943800330655092736</t>
  </si>
  <si>
    <t>943800411433127937</t>
  </si>
  <si>
    <t>943800412359946240</t>
  </si>
  <si>
    <t>943800413035352064</t>
  </si>
  <si>
    <t>943800413760888832</t>
  </si>
  <si>
    <t>943800414578733056</t>
  </si>
  <si>
    <t>943800415337971713</t>
  </si>
  <si>
    <t>943800417678274560</t>
  </si>
  <si>
    <t>943800418836144128</t>
  </si>
  <si>
    <t>943800421126230017</t>
  </si>
  <si>
    <t>943800422464094208</t>
  </si>
  <si>
    <t>943800423298883585</t>
  </si>
  <si>
    <t>943800423344783361</t>
  </si>
  <si>
    <t>943800423789551616</t>
  </si>
  <si>
    <t>943800346593382400</t>
  </si>
  <si>
    <t>943800362422685696</t>
  </si>
  <si>
    <t>943800424225804289</t>
  </si>
  <si>
    <t>943800424376578049</t>
  </si>
  <si>
    <t>943800424397754368</t>
  </si>
  <si>
    <t>943800424401846272</t>
  </si>
  <si>
    <t>943800424800272385</t>
  </si>
  <si>
    <t>943800425081434112</t>
  </si>
  <si>
    <t>943800426561982464</t>
  </si>
  <si>
    <t>943800427770011648</t>
  </si>
  <si>
    <t>943800428118073344</t>
  </si>
  <si>
    <t>943800429573558272</t>
  </si>
  <si>
    <t>943800429632036865</t>
  </si>
  <si>
    <t>943800429812637696</t>
  </si>
  <si>
    <t>943800430357860357</t>
  </si>
  <si>
    <t>943800430546554880</t>
  </si>
  <si>
    <t>943800432157016064</t>
  </si>
  <si>
    <t>943800432538697728</t>
  </si>
  <si>
    <t>943800344596840448</t>
  </si>
  <si>
    <t>943800407998042112</t>
  </si>
  <si>
    <t>943800432995991553</t>
  </si>
  <si>
    <t>943800433344049152</t>
  </si>
  <si>
    <t>943800433696534528</t>
  </si>
  <si>
    <t>943800435193843712</t>
  </si>
  <si>
    <t>943800435256815616</t>
  </si>
  <si>
    <t>943800435357261825</t>
  </si>
  <si>
    <t>943800439325073409</t>
  </si>
  <si>
    <t>943800439908081664</t>
  </si>
  <si>
    <t>943800441241874433</t>
  </si>
  <si>
    <t>943800441397182464</t>
  </si>
  <si>
    <t>943800443213438976</t>
  </si>
  <si>
    <t>943800443330707457</t>
  </si>
  <si>
    <t>943800443435716613</t>
  </si>
  <si>
    <t>943800443544543233</t>
  </si>
  <si>
    <t>943800443859169280</t>
  </si>
  <si>
    <t>943800444056256512</t>
  </si>
  <si>
    <t>943800446237339649</t>
  </si>
  <si>
    <t>943800447424520192</t>
  </si>
  <si>
    <t>943800447441276928</t>
  </si>
  <si>
    <t>943800447843819521</t>
  </si>
  <si>
    <t>943800449257361408</t>
  </si>
  <si>
    <t>943800451937349632</t>
  </si>
  <si>
    <t>943800398623645696</t>
  </si>
  <si>
    <t>943800452738564096</t>
  </si>
  <si>
    <t>943800453393010689</t>
  </si>
  <si>
    <t>943800454189694976</t>
  </si>
  <si>
    <t>943800458442809344</t>
  </si>
  <si>
    <t>943800458530865152</t>
  </si>
  <si>
    <t>943800459701161984</t>
  </si>
  <si>
    <t>943800459864797184</t>
  </si>
  <si>
    <t>943800461189984256</t>
  </si>
  <si>
    <t>943800462536593409</t>
  </si>
  <si>
    <t>943800464386265088</t>
  </si>
  <si>
    <t>943800464780550144</t>
  </si>
  <si>
    <t>943800464922963968</t>
  </si>
  <si>
    <t>943800466286174208</t>
  </si>
  <si>
    <t>943800467590545408</t>
  </si>
  <si>
    <t>943800467653406720</t>
  </si>
  <si>
    <t>943800468546965504</t>
  </si>
  <si>
    <t>943800468987314176</t>
  </si>
  <si>
    <t>943800469088030720</t>
  </si>
  <si>
    <t>943800469838757888</t>
  </si>
  <si>
    <t>943800470593683457</t>
  </si>
  <si>
    <t>943800470845325312</t>
  </si>
  <si>
    <t>943800471877124096</t>
  </si>
  <si>
    <t>943800471931809792</t>
  </si>
  <si>
    <t>943800472309194752</t>
  </si>
  <si>
    <t>943800472837722112</t>
  </si>
  <si>
    <t>943800472980164609</t>
  </si>
  <si>
    <t>943800476021207040</t>
  </si>
  <si>
    <t>943800476977393664</t>
  </si>
  <si>
    <t>943800477212381184</t>
  </si>
  <si>
    <t>943800477438889984</t>
  </si>
  <si>
    <t>943800477736689664</t>
  </si>
  <si>
    <t>943800477749252096</t>
  </si>
  <si>
    <t>943800478499979264</t>
  </si>
  <si>
    <t>943800479083048960</t>
  </si>
  <si>
    <t>943800479418634240</t>
  </si>
  <si>
    <t>943800479850561536</t>
  </si>
  <si>
    <t>943800380927852544</t>
  </si>
  <si>
    <t>943800480559276032</t>
  </si>
  <si>
    <t>943800480664309760</t>
  </si>
  <si>
    <t>943800480777437184</t>
  </si>
  <si>
    <t>943800481255526400</t>
  </si>
  <si>
    <t>943800481607856128</t>
  </si>
  <si>
    <t>943800482375569413</t>
  </si>
  <si>
    <t>943800482803281920</t>
  </si>
  <si>
    <t>943800483163996161</t>
  </si>
  <si>
    <t>943800317719842817</t>
  </si>
  <si>
    <t>943800322287460353</t>
  </si>
  <si>
    <t>943800323516313600</t>
  </si>
  <si>
    <t>943800483453468672</t>
  </si>
  <si>
    <t>943800484330172416</t>
  </si>
  <si>
    <t>943800485131182080</t>
  </si>
  <si>
    <t>943800486615924736</t>
  </si>
  <si>
    <t>943800486637002752</t>
  </si>
  <si>
    <t>943800487114973184</t>
  </si>
  <si>
    <t>943800403157590016</t>
  </si>
  <si>
    <t>943800373743050752</t>
  </si>
  <si>
    <t>943800487454707712</t>
  </si>
  <si>
    <t>943800488155168768</t>
  </si>
  <si>
    <t>943800489849733121</t>
  </si>
  <si>
    <t>943800489933541376</t>
  </si>
  <si>
    <t>943800490050981888</t>
  </si>
  <si>
    <t>943800491410149376</t>
  </si>
  <si>
    <t>943800491498094592</t>
  </si>
  <si>
    <t>943800491498201088</t>
  </si>
  <si>
    <t>943800492273967104</t>
  </si>
  <si>
    <t>943800492290850817</t>
  </si>
  <si>
    <t>943800492680921088</t>
  </si>
  <si>
    <t>943800495667281920</t>
  </si>
  <si>
    <t>943800496300744705</t>
  </si>
  <si>
    <t>943800497827299329</t>
  </si>
  <si>
    <t>943800500033486848</t>
  </si>
  <si>
    <t>943800500507385856</t>
  </si>
  <si>
    <t>943800500872536066</t>
  </si>
  <si>
    <t>943800501556076544</t>
  </si>
  <si>
    <t>943800501791084544</t>
  </si>
  <si>
    <t>943800503024209920</t>
  </si>
  <si>
    <t>943800503128825856</t>
  </si>
  <si>
    <t>943800503984623616</t>
  </si>
  <si>
    <t>943800504663945216</t>
  </si>
  <si>
    <t>943800350674444290</t>
  </si>
  <si>
    <t>943800391384354816</t>
  </si>
  <si>
    <t>943800428923408385</t>
  </si>
  <si>
    <t>943800469318664192</t>
  </si>
  <si>
    <t>943800504789893121</t>
  </si>
  <si>
    <t>943800505389654017</t>
  </si>
  <si>
    <t>943800505511436294</t>
  </si>
  <si>
    <t>943800468861542400</t>
  </si>
  <si>
    <t>943800505633071104</t>
  </si>
  <si>
    <t>943800506371190784</t>
  </si>
  <si>
    <t>943800507281244161</t>
  </si>
  <si>
    <t>943800508623486977</t>
  </si>
  <si>
    <t>943800509101518849</t>
  </si>
  <si>
    <t>943800509311225856</t>
  </si>
  <si>
    <t>943800404357267456</t>
  </si>
  <si>
    <t>943800432664616961</t>
  </si>
  <si>
    <t>943800453170475010</t>
  </si>
  <si>
    <t>943800482505428993</t>
  </si>
  <si>
    <t>943800510015987712</t>
  </si>
  <si>
    <t>943800400456634368</t>
  </si>
  <si>
    <t>943800510288744448</t>
  </si>
  <si>
    <t>943800511500771328</t>
  </si>
  <si>
    <t>943800513430204419</t>
  </si>
  <si>
    <t>943800513841246208</t>
  </si>
  <si>
    <t>943800514810068992</t>
  </si>
  <si>
    <t>943800515820904448</t>
  </si>
  <si>
    <t>943800517376872448</t>
  </si>
  <si>
    <t>943798503188283393</t>
  </si>
  <si>
    <t>943555484619104256</t>
  </si>
  <si>
    <t>943474219530174465</t>
  </si>
  <si>
    <t>943799702520131585</t>
  </si>
  <si>
    <t>943133836770078720</t>
  </si>
  <si>
    <t>943755586251800576</t>
  </si>
  <si>
    <t>943768134283960320</t>
  </si>
  <si>
    <t>943798323575529472</t>
  </si>
  <si>
    <t>943799470705094657</t>
  </si>
  <si>
    <t>943799663777292288</t>
  </si>
  <si>
    <t>943799943281762305</t>
  </si>
  <si>
    <t>943799581342445569</t>
  </si>
  <si>
    <t>941008324161622019</t>
  </si>
  <si>
    <t>cristo viveem mim!!! ele mudou minha vida e co certaza mudara a sua tbm!!! oque vc ta esperando pra ele deixar ele entra m seu coracao???</t>
  </si>
  <si>
    <t>Get in your reading zone with a great book from Your Book Zone.</t>
  </si>
  <si>
    <t>Somos una empresa dedicada al desarrollo y diseño de software #web, #desktop, #movil y #videojuegos</t>
  </si>
  <si>
    <t>枯れた本格ミステリファンですらなくなった男。右玉＆左玉党。ボンクラ詰将棋解答者にしてフェアリー詰将棋・推理将棋・必死・逃れ将棋を作っているＺ級詰将棋作家（普通詰将棋の創作は引退）。アニメ・アメコミ・特撮・漫画・映画・昭和ドラマ・海外ドラマ・吹替えを愛好。鉄道ミステリ＆トラベルミステリの同人誌を準備中（刊行時期未定）</t>
  </si>
  <si>
    <t>『ロード・エルメロイⅡ世の事件簿』『創神と喪神のマギウス』『レンタルマギカ』『レッドドラゴン（ケイオスドラゴン原案）』『クロス×レガリア』などを書いてる文筆業の三田誠です。リンクはアマゾンの著者ページになってます。</t>
  </si>
  <si>
    <t>言語学専攻大学生。サークル『九頭竜堂』所属、『居酒屋えむQ』主催。エロ魔神。直斗好き。アイコンは @hosinyanko から。 https://t.co/MBZWej9zn8</t>
  </si>
  <si>
    <t>HUMANITY WITH HEART https://t.co/LeQZSMdHH7 Author, AngelTherapy® Practitioner, Passion: Global Peace and Unconditional Love</t>
  </si>
  <si>
    <t>DM @STUMP_MEDIA for GFX!  DM me for FREE Promotion ! We RT everything as long as you are following.</t>
  </si>
  <si>
    <t>Whatever I like I post :)</t>
  </si>
  <si>
    <t>バストロ吹き、ユーフォ勢、久美子、みりあ、黒沢ともよさんを応援しています。使用モデル→Getzen3062AFY、マウスピース→wille's、APPRO797☆ゴールドメッキモデル、12月11日からEWI5000はじめました。#ユーフォファンにオススメする吹奏楽 にて吹奏楽の知識を自分なりに発信しています</t>
  </si>
  <si>
    <t>Свежие Новости Каждый День! follow, autofollw, folowme Взаимный фолловнг!!!</t>
  </si>
  <si>
    <t>億泰が好き。おいしいものはもっと好き。童門醍吾.征陸智己.波川流.金剛雲水.ストレイト・クーガーの鼻筋が私の生きる道です。時々仮装し〼。</t>
  </si>
  <si>
    <t>peercastでの配信は引退しました。うさぎ(アンセム♂)の写真多し。現在燃えジャス再熱中。嵐の大野くん大好き。全盛期は女子力高めのもんはんぶろぐ。https://t.co/U4K4Sq3di0 ぴくしぶ。https://t.co/yMs1iSM3qX…</t>
  </si>
  <si>
    <t>⚡イナイレ、ベイバ中心の雑多垢⚡
円堂守💕ツイフィ必読🙏💦
👉【https://t.co/Lz7luXO9pk】
裏垢👉【@uraakarime117】</t>
  </si>
  <si>
    <t>ビリビリビリーバーな漫画家です。『うるとら☆イレブン』『デジモンアドベンチャーＶテイマー01』『イナズマイレブン』シリーズなど。https://t.co/v5vw2tQgud　現在コロコロイチバンで『ボッチ~わいわい岬へ~』を連載中。</t>
  </si>
  <si>
    <t>Petrol head, digital strategist, apple fan boy, sci-fi junkie and generally on the look for the best in life.</t>
  </si>
  <si>
    <t>Jp / U18 / 両性具有者 / ホラー映画中心 / 旧作 準新作のネタバレ含 / 無言フォロー常習犯 / アイコンは０１さん( @crazydog_01 )から / ヘッダーの貞子ちゃんはkayさん( @kay3o3 )から / 貞子ちゃん 可愛い子 内臓 貧乳が大好き /#ナインおねえさん</t>
  </si>
  <si>
    <t>日本で唯一の掟破り映画マガジン『映画秘宝』編集部です。海外の新作映画情報や弊社新刊のご案内、編集部の日常などについてつぶやいていきます！</t>
  </si>
  <si>
    <t>Solstice Publishing is focused on providing value to our authors and their readers. Also follow @SummerSolstice6 and @SolsticeShadows</t>
  </si>
  <si>
    <t>Find books by amazing contemporary authors here.</t>
  </si>
  <si>
    <t>Don't cry over the past, it's ge. Don't stress about the future it hasn't arrived. Live in the present and make it beautiful. :)</t>
  </si>
  <si>
    <t>Resources and opportunities for people who blog about books and authors.</t>
  </si>
  <si>
    <t>Follow to Discover all the Cool Star Wars Stuff you need! Get Yours In Each Tweet. Shop ⤵ for Star Wars on Amazon! ➡ https://t.co/yl5i53sdzs ⬅</t>
  </si>
  <si>
    <t>Reader favorites on Kindle and paperback, curated for easy pickings.</t>
  </si>
  <si>
    <t>Directora comercial</t>
  </si>
  <si>
    <t>何やってもだめだめなので静かに生きていこうと思います。クルマ好きでもアイドルヲタクでもありません。</t>
  </si>
  <si>
    <t>Mom of two beautiful kids, balancing building a business with raising a family. Join us as we celebrate!  #momblog #celebrate
https://t.co/ZnfmeP5YYF</t>
  </si>
  <si>
    <t>I'm on facebook.</t>
  </si>
  <si>
    <t>MoonLover🌙 | DIEHARDSHIPPer | รีไปใช่ว่าเห็นด้วย | 7orNOTHING | อันฟอลด้วยค่ะ</t>
  </si>
  <si>
    <t>รสนิยมนำหน้ารายได้</t>
  </si>
  <si>
    <t>気まぐれオッサン/Live long and prosper.🖖(^_^) Qapla’(^０^)/🍷♬ May the Force be with you.(￣ー￣)ゞ☆</t>
  </si>
  <si>
    <t>Name:トラジ(TORAJI)/Sex:♂/Date of birth:4.2.2015/Likes:Matatabi,Cardboard box/valu【https://t.co/LTmexPolG9】/Instagram【https://t.co/kT5hVGKww8】</t>
  </si>
  <si>
    <t>WOUALALA</t>
  </si>
  <si>
    <t>@UnfairGuys PS3 CoD全作(有料) PS4:AW Ghosts TSclip代行 改造済みPS3 25000からお売りします お支払いはアマギフです。代行実績50以上。詳しくはDMで！</t>
  </si>
  <si>
    <t>alle Artikel von @SPIEGELONLINE</t>
  </si>
  <si>
    <t>Alle Artikel aus SPIEGEL ONLINE - Wirtschaft</t>
  </si>
  <si>
    <t>Quite simply the best home automation hub for your home, at a price you won't believe. Visit our website, read, research, buy!</t>
  </si>
  <si>
    <t>For all your clothing needs. #TEAMFOLLOWBACK</t>
  </si>
  <si>
    <t>TVや雑誌で話題のPairs - ペアーズ！（https://t.co/YQSFVgofxR） 毎月4000人に恋人ができている、利用率No.1の恋愛・婚活マッチングサービスです！このアカウントではあなたの恋愛に役立つコラムや情報をお届け！ぜひあなたの恋愛に役立ててね♡</t>
  </si>
  <si>
    <t>I'm Shadyia and Lord Dunstan's need for Revenge sets in motion my Adventures where I discover Purpose, Adventures and True Love. #fantasy #magic #romance #epic</t>
  </si>
  <si>
    <t>Survived organized commerce for over forty years, now writing full time. 
John Cannon Thriller Trilogy https://t.co/GvxD5Cgyft</t>
  </si>
  <si>
    <t>I was just guessing /
At numbers and figures /
Pulling the puzzles apart /
Questions of science /
Science and progress /
Do not speak as loud as my heart</t>
  </si>
  <si>
    <t>フォローとか宜しく！
個人情報入れると名字は小谷 身長174.5cm 体重55kg 座高76cmぐらい？
今年で15
pcゲーはマイクラpcをやってて
スマホゲーはモンハンXRやオセロニアとかモダコン5など白猫プロジェクト。
なんかやろうよ！</t>
  </si>
  <si>
    <t>『ミトラスフィア-MITRASPHERE-』の公式Twitterなのじゃよ！宣伝担当の「スー」とウパくらげの「ミー」なのじゃ！(˘ω˘)ゲームの最新情報を届けたり、ユーザーさんとも仲良くしていきたいのう！ゲームに関する問い合わせは、こちらじゃ！【https://t.co/IM3NapqITT】#ミトラス</t>
  </si>
  <si>
    <t>Je suis Tim. J'aime les concours.</t>
  </si>
  <si>
    <t>Dev. twitteuse pour concours et rencontres IRL ou virtuelles</t>
  </si>
  <si>
    <t>RT中心にpostは割と多め。日常postはあまりしない。音楽（聴くのはいろいろ、合唱をやる）、読書（SF、幻想文学方面）、ゲーム（Steamなど）。</t>
  </si>
  <si>
    <t>CALI BORN EAST COAST BOUND Get like Me or Leave me ALONE!!!</t>
  </si>
  <si>
    <t>〝すきなことだけでいいです〟 ちうにずむとかまいまいとかをやっていたりやっていなかったり。旦那→ @thZGqgEKRDg5pjJ</t>
  </si>
  <si>
    <t>「週刊ヤングジャンプ」（集英社刊・毎週木曜日発売）公式アカウントです。ヤングジャンプの最新情報など告知します。個別のご質問などにはお答えできない場合がありますので、ご了承くださいm(__)m 増刊「ミラクルジャンプ」＆無料漫画サイト「となりのヤングジャンプ」もよろしくお願いします！グラビアは→@g_youngjump</t>
  </si>
  <si>
    <t>本垢☻超多趣味☻好きなこと適当に呟く♡▷懸賞だいすき/神奈川県民/娘(2ヶ月半)の育児中/専業主婦(28)▷LOVE⇄AAA/Nissy/伊藤千晃/懸賞/ゲーセン/アニメ/Disney/猫など▷AAA⇄2005/09/05〜♡FC会員⇄西島推し▷無言フォロー大歓迎♡懸賞好きな方、aオタさん即フォロバ♡副業系ブロ❌</t>
  </si>
  <si>
    <t>NECパーソナルコンピュータの公式ツイッターです。お問い合わせは121コンタクトセンターへお願いします。   http://t.co/2aaALUnphP</t>
  </si>
  <si>
    <t>拝高 1ｰ5 サイクリング ガンダム厨です。</t>
  </si>
  <si>
    <t>Internet Marketer, sharing Tips, Tricks, Adviceand Shortcuts.  Helping You to Start and Grow our Onine Business...</t>
  </si>
  <si>
    <t>Future thinker and tinkerer.
New Tech &amp; Media Innovation Manager @ Diageo. Views are my own.</t>
  </si>
  <si>
    <t>Marketer helping brands make #DigitalSense of the world. Write for Guardian, Drum &amp; more. Views here my own. #GlutenFree #Eurovision #LoveWins #Olympics #Diageo</t>
  </si>
  <si>
    <t>6歳の愛娘とパタパタする日々を送っております！どうでもいいことばかり呟いてます💦お目汚し、失礼致します！京都が好きな、昔々は京女♫音楽と銀魂が心のバイブル♫太陽の塔はパワースポット♫エレクトーンで遊んでます♫ファボやフォロー、大変嬉しいです✨</t>
  </si>
  <si>
    <t>MMDで遊んでます。お酒で動いてます。アイコンはzuzuさんから</t>
  </si>
  <si>
    <t>平仮名で書くと『きじこ』ですが、逆から読むと『こ※き』なので『きじとら』って読んでもいいですｗ　情弱でコミュ障でぼっちな懸賞ヲタクですが、それでもいい方は仲良くして頂けると大変うれしく思います。無言フォロー、ＲＴ、ファボも行いますので、お許し願います。</t>
  </si>
  <si>
    <t>Il nuovo punto di riferimento per la tecnologia   https://t.co/AFAiQgN2vv</t>
  </si>
  <si>
    <t>○とか🍙とかの人。ポタオデ貧民。舞台の裏の方のアレの学科のアレ。《アイコン→ @ymdmk0 》</t>
  </si>
  <si>
    <t>新規 えんりょせずつぶやきたい</t>
  </si>
  <si>
    <t>Für Freiheit,Demokratie u.Wahrheiten.STOPP NWO https://t.co/F5UHZAz8st Lügen.Echte Nachrichten,gegen Zensur.Für echte Wahlen.,Changengleichheiten, Bildung.Echte Geschichte.</t>
  </si>
  <si>
    <t>Wahre Fakten.</t>
  </si>
  <si>
    <t>ホームページで毎月のコミックス新刊、マンガ評論単行本情報よろずあつかっております。</t>
  </si>
  <si>
    <t>We are a #Deal Aggregator for all #shopping #Deals in India. Never miss any good deal again.</t>
  </si>
  <si>
    <t>ENTP-A, The Debater. New Yorker. Jason Bearhees. Also known as Keebler. #unBEARables</t>
  </si>
  <si>
    <t>Contemporary dark romance author of the Shattered Boundaries Series. Facebook: https://t.co/Dhq8lIe0hh</t>
  </si>
  <si>
    <t>Solo soy una dentista que escribe. Novelas: Abrazando la vida (2015)                      Inclinaciones Encontradas (2017)</t>
  </si>
  <si>
    <t>２０１７年のテーマは『人としての成長』です！！</t>
  </si>
  <si>
    <t>お前、レイバンの罪償わないの？あぁ、そうなんだ～。俺は償うよ。俺、何度か償ってんぜ。お前償わねぇのか。そうか偉いなぁ。</t>
  </si>
  <si>
    <t>学歴も職歴もスキルもなかった主婦の私がスキマ時間にネットビジネス開始！怪しむ主人を尻目にメルカリで不用品販売→自己アフィリ→転売で初月から20万円を稼ぎ、翌月から転売のみで主人の手取りを超えちゃいました☆メルカリライフや主人との日常、大好きな海外旅行のことなど呟いてます(*´꒳`*)</t>
  </si>
  <si>
    <t>基本懸賞目的アカウントです。でも石田ゆり子さんは大好きなのでいしらにすとさんはフォローはしちゃいます(*´∀｀*)福山雅治さんも大好き（≧∇≦）Bros.です。</t>
  </si>
  <si>
    <t>パチンコ・パチスロ総合情報サービス【ぱちガブッ！】公式アカウントです。ぱちんこ＆スロット好きが気になる最新機種解析、業界情報などをお届けします。解析情報は安心のガイドワークス提供。👉ぱちガブッ！Youtubeチャンネルもぜひ登録お願いします🤗 https://t.co/sD8t199Myw</t>
  </si>
  <si>
    <t>博多区の不動産屋、現在3店舗を展開中、全国で初めて「ユニバーサル賃貸」を立上げた会社です。不動産屋らしくないCMを作ってます。皆さんの笑顔が見たい、ただそれだけのCMです、マスコットキャラ「たねぱん」@ganzpanda スポンサード「ヤバイ仮面」</t>
  </si>
  <si>
    <t>*ain D'O*frsh bakery</t>
  </si>
  <si>
    <t>ポケコロメイン、たまに他の事も呟くごちゃまぜ垢✨とにかくぴんく髪命🍓夫婦でポケコロ楽しんでます✨たまにお絵描きもしたりしなかったり❁︎無言フォロー失礼します( ᵕᴗᵕ )マイコード→avgb29 ヘッダーはパステルさん.トップは北条凛ちゃまに書いて頂きました♡暫く質問箱設置してみます(｀・ω・´)</t>
  </si>
  <si>
    <t>スクフェスRank.187＊ガルパrank.112＊ミラクルニキLv.67＊デレステPLv.58＊ポケコロ＊カーズ好き.マックィーン好き😭お洒落もだいすきです。ゲームだったりファッションのことだったり色々自由に呟きます。よろしくね \( ˆoˆ )/ アイコン♡@Jin_Kamisaka 様♡#ニキちゃん毎日コーデ</t>
  </si>
  <si>
    <t>ここの枠をどう書けばええかわからん</t>
  </si>
  <si>
    <t>A chapter of the premier organization for mystery writers, professionals allied to crime writing, aspiring crime writers, and fans. We help each other succeed.</t>
  </si>
  <si>
    <t>Author of 7 NYT Bestsellers and Emmy- and WGA-nominated TV writer and producer. My new novel, BUZZ KILLER available at https://t.co/4rwjfd0Csv</t>
  </si>
  <si>
    <t>アニメやゲームが好きな社会人です(꒪꒫꒪ﾉﾉ"/無言フォロー大歓迎/乖離性MA､アズールレーン､ミトラスフィアに夢中/他にもシャドバ､バンドリ､モンスト､白猫などなど/何よりもつまみを愛しています/※アルスト待機勢</t>
  </si>
  <si>
    <t>Christ-follower; Author, Blogger, Publisher, Most-Things-Web Consultant, Web Designer/Developer/Instructor, contributor to the GoDaddy blog</t>
  </si>
  <si>
    <t>Author of psychological suspense novels. The Daughter coming Jan 2018. Probably at the beach.</t>
  </si>
  <si>
    <t>Author of HERE AND GONE, a thriller, coming summer 2017. Repped by Sobel Weber.</t>
  </si>
  <si>
    <t>Award-winning thriller writer from Northern Ireland. My newest novel HERE AND GONE, under the pseudonym of @HaylenBeck, is published summer 2017. https://t.co/IrxOE2zIml</t>
  </si>
  <si>
    <t>We're a book promotion service dedicated to helping authors spread their words through book listings on our website and tweets across 40+ accounts.</t>
  </si>
  <si>
    <t>某R鉄研OBの厄介垢。なお鉄要素は少なめ(欧州メイン)で、政治分過多の厄介。横鎮の廃(笑)提督。 ＃旅する真紅</t>
  </si>
  <si>
    <t>安売りや激安、お得情報などを毎日紹介しています。</t>
  </si>
  <si>
    <t>Ing. en Informática, Director de la Oficina de Tecnología Gob. Edo. #Apure y otro soldado más de la revolución!!!</t>
  </si>
  <si>
    <t>La Camera del Lavoro Cgil di Ferrara, fondata nel 1901, svolge un'azione di tutela individuale e collettiva dei diritti dei lavoratori e dei cittadini.</t>
  </si>
  <si>
    <t>Born in Iceland, raised in Rome, dying in the UK</t>
  </si>
  <si>
    <t>The 5 Minute Journal is a daily gratitude journal. Spend just 5 minutes a day and become a happier you. #gratitude #journalling Own one: https://t.co/VRYjrxRiUc</t>
  </si>
  <si>
    <t>せーだいです。カードゲーム、主にMTG(スタン、モダン、EDH、Pauper)とウィクロス、バトスピのエアプレイを生業としております。ヴァンガ、遊戯、デュエマ、ポケカ、ラクロジ、ゼクスは嗜む程度に。他には仮面ライダーとベイバとアズレンをやっています。</t>
  </si>
  <si>
    <t>punk, berlin, grün-links-queer-skateboard-fcstpauli-bhain // antifascist // liberté, égalité, fraternité</t>
  </si>
  <si>
    <t>Verbraucherzentrale Bundesverband | Die Pressestelle twittert über Verbraucherpolitik | https://t.co/2XYo9nGSfU | Folgen Sie auch unserem Vorstand @Klaus_Mueller</t>
  </si>
  <si>
    <t>mediasres – das Medienmagazin im @DLF Berichte und Analysen - für mehr Transparenz im Journalismus</t>
  </si>
  <si>
    <t>Y yo había dicho: «¡Vive!» 🇪🇺🇪🇸  Es decir: ama y besa,  escucha, mira,toca,embriágate y sueña...</t>
  </si>
  <si>
    <t>中学2年生でアニメオタクですどしどしフォローお願いします！</t>
  </si>
  <si>
    <t>応募条件はRTとフォローだけ！ 締め切りは毎月15日 当選者にはDMを送ります。 こちらのサイトの収益によって運営されています。 ◉colleee https://t.co/o5L65i2ZnT ◉ちょびリッチhttps://t.co/4pELR3tnpd</t>
  </si>
  <si>
    <t>モンスターストライク 招待代行やってます</t>
  </si>
  <si>
    <t>モンストやってるラ･フランスです。相互フォロー</t>
  </si>
  <si>
    <t>【2010年】のアニメ化された作品の【wikipediaページ】と【原作 or メディアミックス作品】のメモっと。１８禁モノと朝アニや海外アニは一部除外/@AnimeKa_2008/@AnimeKa_2009/@AnimeKa_2011/@AnimeKa_2012</t>
  </si>
  <si>
    <t>I'm ellie 18 yrs old Addicted to @SarahMgellar  @RealFPJr Freddie Prinze Jr| British Chick #crazyones Biggest SMG fan forum http://t.co/4SVbAfthmq</t>
  </si>
  <si>
    <t>Very British Problems Volume 3 Book https://t.co/NoOKsRGIPi • Games https://t.co/fNno756t2c &amp; https://t.co/Kv5mSjlXJC • Mugs https://t.co/ow6WOraRgp • Shirts https://t.co/mcTVkEb1Nw</t>
  </si>
  <si>
    <t>基本的に2100〜2400までのキャラの代行となります。できる限り希望は受け付けます爆絶キャラ一体2000円でお願いしますまたアマギフは先払いで 詳しくはDMでお願いします実績はファボから見てください他の電子マネーも相談乗ります※※BANの責任はこちらはしないので注意を※※</t>
  </si>
  <si>
    <t>ＫＲの課金代行します！</t>
  </si>
  <si>
    <t>心に響く名言や格言などをつぶやきます。気になったら、フォロー、リツイートお願いいたします！よろしくお願いいたします♪</t>
  </si>
  <si>
    <t>Full-Time Professional Internet Network Marketer, Webmaster, Trainer, Affliate Marketer, SEO Specialist, SEO Consltant, Privae Marketing Consultant...</t>
  </si>
  <si>
    <t>Head of EU Talent Acquisition, Amazon Prime Video &amp; Amazon Studios #amazonprimevideo #amazonstudios</t>
  </si>
  <si>
    <t>Buy great bargain deals on Amazon, Flipkart etc.</t>
  </si>
  <si>
    <t>I' LAURA BITCH.</t>
  </si>
  <si>
    <t>DC1/once同盟No.19/ #TWICE学校, MM組2番/ ミサモ海賊団/#TWICE学校MM組7番/#モモラブ組、8番/#ツウィラブ組、4番/once部No.17 /モモとツウィとサナよりオールペンです！スプラトゥーン2やってる人いませんか？</t>
  </si>
  <si>
    <t>breaking SEO and Soial Mdi news</t>
  </si>
  <si>
    <t>An automated Twitter bot posting status updates of Jackson Birdwell using data pulled from his Twitter account. Not affiliated with Jackson Birdwell.</t>
  </si>
  <si>
    <t>Cailee Francis is a best selling author of romance and erotica. 18+ only please.  Author page: https://t.co/8wAPjzvfxN &amp; Mailing list: https://t.co/6RA7hSYKCc</t>
  </si>
  <si>
    <t>イカロス出版・季刊MC☆あくしず＆季刊ミリタリー・クラシックス編集部です。MCあくしずとミリクラや関連書籍の情報をお伝えします。</t>
  </si>
  <si>
    <t>father, husband, not boring accountant, mostly a change consultant</t>
  </si>
  <si>
    <t>The Change Maker Group is a diverse collective of change experts who share an approach and passion for enabling you and your organisation to succeed.</t>
  </si>
  <si>
    <t>ぷよクエ専用アカウント。基本無言フォロー&amp;フォローされたことに気付かないことが多いです(＞人＜;) マイペースに楽しむ勢✩ SOAもちまちまやってます(๑•̀ㅂ•́)و✧</t>
  </si>
  <si>
    <t>”FFBE”⇨ID:Kugel、”DragonNest”(J鯖)⇨休止中</t>
  </si>
  <si>
    <t>Talks about Anime and Games / Ghiftopa Kasatopa @ Phoenix in FFXIV / Currently living w/ @Wuffkatter / Diagnosed Fibromyalgia &amp; ME/CFS at 25 fuck me, right?</t>
  </si>
  <si>
    <t>Fishing, Swimming Biking with a little bit of Work thrown in</t>
  </si>
  <si>
    <t>Need help with your home project? We give you an accurate quote, quality supplies, and vetted tradespeople to do the work. Whatever the job, we'll handle it.</t>
  </si>
  <si>
    <t>電子書籍・一般書籍の新刊をご紹介してまいります。こんな新しい本があるという情報がありましたらご一報ください</t>
  </si>
  <si>
    <t>This is how I keep my fingers busy while your Mom is at work.</t>
  </si>
  <si>
    <t>「特急」なんて名前ですが鉄オタではありません。 小さい頃は好きでした（新幹線の何系とか覚えてました）いまはバイクオタですが卒業するかも（卒業撤回）</t>
  </si>
  <si>
    <t>漫画家、イラストレーター、アニメーターです。漫画→オモコロ、タウンワークマガジン、フロムエー、XOY、ヤングチャンピオン。 短編アニメ→https://t.co/HlBQAFfRM1ご依頼はこちらへqraisqrais@gmail.com</t>
  </si>
  <si>
    <t>毒舌に真理は宿る。ユーキャンのネーミング命名した者だけどこれみんな自戒して自己啓発し過ぎると頭おかしくなるか（現実離脱、退行欲求、倒錯、意味からの解放、充実した無為）自分が神様になろうとする(グローバル人材と大学) 「自己啓発病」社会 「スキルアップ」という病に冒される日本人 (祥伝社黄金文庫)何のために他人がいるの？</t>
  </si>
  <si>
    <t>Magic maker. Dragon tamer. My superpower? I build Fic Worlds #YALit #Fantasy #Paranormal #World #SciFi #Adventure #IRATG #Book Follow my progress on DARKWIND at</t>
  </si>
  <si>
    <t>22 Novels, 6-Time Romantic Times Award Winner, 2 MAGGIE Awards, RWA GH &amp; RITA Finalist, ASMSG Member, &amp; 
SCWC Workshop Leader.
Facebook: http://t.co/wv6ixy3j</t>
  </si>
  <si>
    <t>Samborondón Running un estilo de vida!!</t>
  </si>
  <si>
    <t>Engineer, tweets in Spanish, retweets EN and FR also. member of https://t.co/KTVhawLkaI, https://t.co/RKPtgomoHv, COIT.es</t>
  </si>
  <si>
    <t>FPSとかガルパンとか特撮とかが好きなしがないオッサンです(￣▽￣)
早くCODとかファークライの続編出ないかなー(´ω｀)
あ、バトル・フロント2も( ￣▽￣)
でもやっぱガルパンかなー( *´艸`)ﾌﾌﾌ</t>
  </si>
  <si>
    <t>I LOVE 河嶋桃！ 必ず勝ってみんなで大洗に、学園艦に帰ろう！ガルパン大好き！推しはももちゃん、ドゥーチェ、キャプテン♪( ◜௰◝و(و Hearthstoneなんかもやってます！フォロー気軽にどうぞ:;((•﹏•๑)));:</t>
  </si>
  <si>
    <t>#Awardwinning Bestselling #YAFantasy #amwritingfantasy
The Rienfield Chronicles epic #HistoricalFantasy without magic inspired of #Gaelic legend #romance</t>
  </si>
  <si>
    <t>Connecting authors with a world of new readers.                 _x000D_
Connect with us on Facebook:  https://t.co/SI9lT9NX or visit us at</t>
  </si>
  <si>
    <t>Romance writer, founder of eNovel Authors at Work, lover of cats, one dog, one man and real life adventure.</t>
  </si>
  <si>
    <t>Stay in touch!                                                 
★FB https://t.co/u2gaDBHmc6
★PINTEREST https://t.co/mEdW08gDsc
★LINKEDIN https://t.co/qU3uVH6AYP</t>
  </si>
  <si>
    <t>旧アカウント(@dabuze)が使用不可となったのでこちらに移行。</t>
  </si>
  <si>
    <t>Author of thrillers - The Cabal, Retribution, Betrayed, Deception, Abducted, Trafficking, Encryption and Revenge.</t>
  </si>
  <si>
    <t>1日の半分をニコ動で生きてる社会人ですｗ(＾oωo＾)</t>
  </si>
  <si>
    <t>トミーウォーカー様が運営するケルベロスブレイドの天尊・日仙丸(e00955)、リリーナ・リース（e04132）、アイシア・スノーホワイト(e24191)他の背後のアカウント。現在静乃のRP中。うちの子一覧は固定ツイートに。 ICは『ケルベロスブレイド』（C）にりあ/にゃんこ妖精☆絵師/トミーウォーカー 無断転載厳禁</t>
  </si>
  <si>
    <t>Kik: CARMELMOORE</t>
  </si>
  <si>
    <t>Reads That Rock on Kindle, IBooks, GooglePlay +More ♫♪ also @LiGillis</t>
  </si>
  <si>
    <t>#Optometrist by day, #Actress &amp; #Author of Love-A Tangled Knot, FLIPPING, A MOTHER'S HEART by night. Winner of the AWARD OF LITERARY EXCELLENCE #RRBC</t>
  </si>
  <si>
    <t>MBA, PMP, Educator, Executive &amp; Entrepreneur; Author https://t.co/ZElskhXhjv and breast cancer fighter/blogger @timebetweenis https://t.co/hkQPR6fntK</t>
  </si>
  <si>
    <t>95line #欅坂46/フォロバは自発のみ/自発はフォロバ100% /生涯上村莉菜推し！うえむーしか考えられんやろ！</t>
  </si>
  <si>
    <t>98lineで杜の都の学生。ねるねんにぶぶ！【 @Kawa_Sakamichi 】 👈もしかしたらヘッダーを作ったリア友かもしれない。 【 #98欅組 No.34 】</t>
  </si>
  <si>
    <t>We promote everything great about Glasgow under the hashtag #Glasgowisgrande ! Include the hashtag for a RT everytime!</t>
  </si>
  <si>
    <t>We Supply The World !!! All Our Links Are Safe To Click</t>
  </si>
  <si>
    <t>• they/he •</t>
  </si>
  <si>
    <t>lets adventure! ୧ʕ •̀ᴥ•́ ʔ୨ I like colors, stories, and making stuff! : they/she : #crabzine : #teamlunch squid!! @eonslost</t>
  </si>
  <si>
    <t>Editor at https://t.co/pgzJBQeWfe ¦
Blogger ¦
Author of The Perduror ¦
SocialMedia at Beautiful Losers Literary Magazine @BeLoMag</t>
  </si>
  <si>
    <t>Novelist, collector of video games and lover of the supernatural.  Have written two horror/supernatural novels.</t>
  </si>
  <si>
    <t>📍NO DMs📍#Horror #Apocalyptic #Sciencefiction  #DarkFantasy #Paranormal https://t.co/RGS3m7i3Np</t>
  </si>
  <si>
    <t>Techie. Fashionista. Bookworm. Ring Central UK Link Building Specialist #technology #voip #cloudphone #videoconferencing</t>
  </si>
  <si>
    <t>Senior Consultant, Global Advisory @AWSCloud, Chartered Director and Fellow @The_IoD, Opinions my own. #cloud #transformation #governance #advisory #aws #iod</t>
  </si>
  <si>
    <t>Author of Perfectly Hot Romance stories. Girl Boss. Wine Appreciator. In favor of Chips &amp; Salsa as a meal. Handbag Addict. Vodka Enthusiast.</t>
  </si>
  <si>
    <t>RCA Records UK, proud home to @YungenPlayDirty @PalomaFaith @OllyOfficial @NBThieves @MattTerry93 @MOMOMOYOUTH @SkinnyLivingUK @ChessClubRecord &amp; many more.</t>
  </si>
  <si>
    <t>The official Amazon Music Twitter feed.    Tweet @AmazonHelp for customer support.</t>
  </si>
  <si>
    <t>Yu know you see all ths ass... now follow t!</t>
  </si>
  <si>
    <t>今話題の小説から写真集まで幅広くオススメしてまぁ～す。本を読んでマイナスな事はないんですから</t>
  </si>
  <si>
    <t>静かに響ちゃんラブ勢として生きる所存 最近は専らFF14、MHXX。ソシャゲはグラブル、パズドラ、乖離性（ほぼ歌専）をちまちまやってるヨ。</t>
  </si>
  <si>
    <t>Stllhig.</t>
  </si>
  <si>
    <t>社会人としての生き方がよく分かりません。一日が３６時間欲しい……</t>
  </si>
  <si>
    <t>長崎在住・変人窟の中の人。たまに中の人もやってます。🙆月厨！琥珀さんとネロちゃまLOVE、月姫リメイクは…？🚢舞鎮の明石提督だよ⚽V・ファーレン長崎と松本山雅を応援しています。ありがとう飯尾竜太朗 …😺kigurumi only → https://t.co/UNYzIusvNo</t>
  </si>
  <si>
    <t>Multi-genre author. Superpower...crafting unforgettable characters.</t>
  </si>
  <si>
    <t>今話題のマンガ・本を紹介します。  ☆三度の飯よりマンガが好き☆ youtuberとしても活動→@risasaturn  #漫画 #comic #マンガ #book #本 #オススメ #ランキング #本好きと繋がりたい #実写化</t>
  </si>
  <si>
    <t>ヴァルキリードライヴ マーメイドを観てください。 気ままにヲタ芸打ったりしてます⌘アニソンDJ練習中⌘ツイート多め⌘百合,BLなどのツイートもします⌘下品なのでフォロー要注意 #jackメモ</t>
  </si>
  <si>
    <t>CG会社オレンジの公式アカウントです。 オレンジは主にアニメ関係のCG制作を行っています。 制作実績「ご注文はうさぎですか？？ ～Dear My Sister～」「ノーゲーム・ノーライフ　ゼロ」「ナイツ＆マジック」「劇場版マジェスティックプリンス 覚醒の遺伝子」「コードギアス亡国のアキト」等 「宝石の国」絶賛放送中！！</t>
  </si>
  <si>
    <t>Proud Indian 🗼automobile enthusiast🗼 contest lovers 🗼cricket fan🗼fitness freak🗼social media outreach 🗼hard worker🗼Sachin Tendulkar Fan 🗼follow back🗼i</t>
  </si>
  <si>
    <t>愛知の法学部の大学三年生。</t>
  </si>
  <si>
    <t>Amazonビデオは、豊富なコンテンツを気軽に楽しめる動画配信サービスです。プライム会員なら、プライム・ビデオで、人気の映画やTV番組を追加料金なしで見放題。このアカウントでは、配信作品や特典などをお知らせします。 お問い合わせはカスタマーサービスまでお願いいたします。 https://t.co/U1NGp258Xv</t>
  </si>
  <si>
    <t>«Sembramos palabras que generan beneficios»  Ingeniera en Electrónica, Historiadora y Bohemia #UCV VE @QuantumUnivsm @SusyQuantum #MeditaciónCuántica</t>
  </si>
  <si>
    <t>口悪くなったり冷たくなったら仲良くなった証|濃い絡み大好物|人の役に立ちたい|あんまりﾌｫﾛﾊﾞしない|ﾌｫﾛﾊﾞしないけどリムらんで</t>
  </si>
  <si>
    <t>辺見熊次郎。謎のホッキョクグマ。普段は人に化けている。Pathfinder、D&amp;Dを中心とするTRPG、酒と音楽がすき。最近はスタートレック鑑賞が癒し。TOS、TNG、DS9、VOY、ENT、映画13本は一応全部観た。今はDiscoveryとTASをみてます。</t>
  </si>
  <si>
    <t>TRPG-Onlineの公式アカウントです。TRPG関係の情報などを発信します。</t>
  </si>
  <si>
    <t>Wife. Mama. Writer.
FYI: I'm not active on here, and this profile has a twitter bot. You can find me on
Facebook: Krihstin Zink 
Instagram: Krihstin</t>
  </si>
  <si>
    <t>20↑/絵の更新頻度遅めです/大倶利伽羅くんが大好きなみつくり好き/伊達組＋長谷部/大倶利伽羅＋まんば/まんば/Splatoon</t>
  </si>
  <si>
    <t>@idevadhikari My life My hreat ...❤❤Love u so much dailing @RukminiMaitra #DevRukuCamesty Love u two so much🔥🔥💕💕</t>
  </si>
  <si>
    <t>Actor / Producer / Member of Parliament (Lok Sabha). Still learning! Account managed by me. https://t.co/NZzsfh5sRn</t>
  </si>
  <si>
    <t>The unputdownable English newspaper of the ABP group published from Calcutta, India. Retweets are not endorsements.</t>
  </si>
  <si>
    <t>Thamizhan 💪 Indian 😍 engineering graduate 😎 ...
Believe in d power of humanity ... patron of APJ 🤗 ...</t>
  </si>
  <si>
    <t>Journalist | Editor, @Livefist | Consulting Ed, @IndiaToday TV | Author, Operation Jinnah &amp; #IndiasMostFearless: https://t.co/RVfBYJ9ymi | shivaroor@gmail.com</t>
  </si>
  <si>
    <t>渋谷で働いてます。楽して生きたい。27歳。FXで積み立てと複利運用で資産構築してます。最近ちょっと仮想通貨。目標は15年で総資産1億円。YouTubeとAmazonは生活の一部です。</t>
  </si>
  <si>
    <t>#Siguemeytesigo #TT #followme #teamfollowback #followBack #fback #follow #follow4follow</t>
  </si>
  <si>
    <t>Cinéma et parcs d’attractions. #CustExp et @Julie_Fund. Blogueur @VisionariumFR, podcasteur @FritesAndGeeks, parfois vlogueur @ParcsPassion. Éleveur de tortues.</t>
  </si>
  <si>
    <t>Amazonで値下げ(バーゲン)されたゲームソフトがあると、自動ツイートするBOTです。_x000D_
なお、中古やhttp://t.co/n9oz9bjp以外の販売業者は除外してます。</t>
  </si>
  <si>
    <t>JDBA #Resist 🇺🇸 #TheResistance #UniteBlue#FactsMatter #NARAL #PP
 #BLM 🏳️‍🌈 #DACA 🇺🇸🏛🗽🌙💣🔥🌀🌎</t>
  </si>
  <si>
    <t>Investigative journalist @ProPublica. Formerly @WSJ. Author of Dragnet Nation. PGP: F292 E93A 86B3 1713 05A6  FE9F 85C9 09BB C664 D201</t>
  </si>
  <si>
    <t>#Publisher #Photographer #Traveler #Books #Writer #Antiques #Nature   
https://t.co/1xJxZoZYex
http://t.co/TKNxzNOw     http://t.co/UwrPRfiKW3</t>
  </si>
  <si>
    <t>Often NSFW. Romance reader. Owner of TBQs Book Palace. Host of #LustingForCovers. Here there be book quotes. Tuesdays I bring the sexy men (you're welcome).</t>
  </si>
  <si>
    <t>RWA Pro member. @passionateink (erotica), @ffnp (paranormal), @rwakissofdeath (romantic suspense) member. Theirs to Take coming 11/15/16</t>
  </si>
  <si>
    <t>#ccsakura #3lion 最近雑多。他にも色々と。シリアスな話が好き。漫画はヒューマンドラマとサスペンスが中心。アイドル系を時々。歌は色々と聴きます。(リムブロご勝手に</t>
  </si>
  <si>
    <t>胸が熱くなる瞬間を、本当は誰だって待ってる──        TVアニメ「恋は雨上がりのように」2018年1月11日よりフジテレビ“ノイタミナ”ほかにて毎週木曜24:55から放送開始。Amazonプライム・ビデオにて日本・海外独占配信。</t>
  </si>
  <si>
    <t>Marketing tips for small, online &amp; direct sales businesses at my blog @ https://t.co/bqRspwoLbB #OnlineMarketing #OnlineBusiness</t>
  </si>
  <si>
    <t>こっそりツイッター勉強中です。絵を眺めるのが好き。ｺﾐﾃｨｱ・夏冬の有明は行きたいなぁ。【フォロー参加者条件 Participant condition】日本語で会話できる方 Sorry, Japanese only. 日本語でおｋ Japanese that can be understood, please.</t>
  </si>
  <si>
    <t>5匹ならべたら勝ちだにゃん！</t>
  </si>
  <si>
    <t>Clark &amp; Associates, LLC s a Full Taxation and Accounting ervice. We are always accepting new clients year round.We service the entire United States. TAX</t>
  </si>
  <si>
    <t>I cant ive a bio because mylife is not yet Compete.</t>
  </si>
  <si>
    <t>National Secular Society. Britain's only national organisation working exclusively towards a secular society.</t>
  </si>
  <si>
    <t>ガベージニュース管理人。懐中時計。記事更新は　@gnewscom 。サイトに絡んだ情報や様々なネタをツイート。問合せフォーム https://t.co/ui7r034KaT　。まとめサイト等でのツイート引用を原則禁止(トゥゲッター除)//欲しい物→ https://t.co/6WdnR8lp5s</t>
  </si>
  <si>
    <t>関西ＬＴ会は関西を中心に活動しております。レゴトレインの展示、また子ども向けの講座など各種イベントのお問い合わせはkansailtsociety@gmail.comまで。
お知らせアカウントは別にまた作りますがひとまず。</t>
  </si>
  <si>
    <t>オススメの本を紹介しています。文学・音楽・アート・映画など、芸術を主食にしています。
フリーでカウンセリングやコーチングをしています。
『さあ、ここに私のからだと、私のあたたかさと、私の愛情があるのよ。これはみんな、私ひとりでは役に立たないものなの。』
-フランソワーズ・サガン-</t>
  </si>
  <si>
    <t>竹達彩奈.花澤香菜.上坂すみれ.内田真礼.水瀬いのり。など女性声優・アニメ・FGOよくやってます。Mr.Children.F&amp;M会員</t>
  </si>
  <si>
    <t>毎月22日発売「まんが4コマぱれっと」編集部公式アカウントです。【もっと楽しくて気持ちいい】をプロデュースする萌え4コマコミック雑誌です!!
漫画やコミックス情報その他を発信していきます!</t>
  </si>
  <si>
    <t>フェス ライブ 水槽 フィルムカメラ ベース
HAPPYSWINGER ドロスCREW
使用ベース：G&amp;L USA SB-2、EDWARDS E-AM-160QM</t>
  </si>
  <si>
    <t>@ me for a RT! Must be following! DM me for cheap promotions! Owner: @LegendMaker96</t>
  </si>
  <si>
    <t>Creator. Freelance pop culture lover. Food trailblazer. Passionate music fanatic. Coffee specialist. Tv practitioner. Passionate Bike Lover</t>
  </si>
  <si>
    <t>I help professionals achieve career success. Using a multifaceted personal discovery process I help you understand what motivates and blocks your success.</t>
  </si>
  <si>
    <t>I'm a Business Startup Specialist, author, Forbes Top Small Business Influencer. Private Equity Financing, Elite writer at https://t.co/dkkEjf4JRD</t>
  </si>
  <si>
    <t>清春/sads/黒夢/横浜DeNAベイスターズ/田村ゆかり/豊崎愛生/古川未鈴/成瀬瑛美/でんぱ組.inc/百川晴香/音楽/野球/ゲーム/漫画/アニメ/声優/アイドル/無言フォロー・RT・いいねすみません/フォロー・アンフォロー・ブロックはご自由に</t>
  </si>
  <si>
    <t>社畜。某倉庫にて1.8tのリフトに乗ってます。 趣味はF-14/BF3/BF4,H,/サバゲー/ラジコンヘリ/プラモ /ミリタリー。JB23 10型乗ってます RT多め。山水グリーンフィールドにミニミ持って出没します。無言フォロー失礼します</t>
  </si>
  <si>
    <t>Romancing the Tudor rose.  Historical sagas of royal love and intrigue.  Part 3 coming out this month: "King James Aversion" https://t.co/CKU4s1zNCQ</t>
  </si>
  <si>
    <t>USA Today Bestselling Paranormal Thriller Author &amp; EIC of Novel Concept Publishing, Supernatural fanatic, mother,  wife, and cube grunt.
https://t.co/Dwy4tJhrbB</t>
  </si>
  <si>
    <t>Geek y Gamer de corazón :)</t>
  </si>
  <si>
    <t>#Venezolano Magister in computing science sharing #AI #Bigdata #IoT innovations. Cofounder of @SemanticEarth. Expert in machine learning and database algorithms</t>
  </si>
  <si>
    <t>Award-Winning Author-Tales of the Dragonfly-Bestsellers- #1 Two Hearts Surrendered-#1 A Touch Of Passion With TRR Readers' Choice Winner That Unforgettable Kiss</t>
  </si>
  <si>
    <t>A snea pea into the thoughts  think.</t>
  </si>
  <si>
    <t>ストライクウィッチーズを讚えよ、また鋼鉄少女は溟海の真理である</t>
  </si>
  <si>
    <t>読者モデル(家事手伝い)♀</t>
  </si>
  <si>
    <t>無言でフォロー、失礼いたします。</t>
  </si>
  <si>
    <t>光輝く、眩しい頭です。My head reflects light and dazzling.</t>
  </si>
  <si>
    <t>We are Adelaide Botanic Garden, Mount Lofty Botanic Garden, Wittunga Botanic Garden and a hub of botanical science &amp; research.</t>
  </si>
  <si>
    <t>出戻り中年モデラーです。</t>
  </si>
  <si>
    <t>欅坂46⊿圧倒的単推し➡︎渡邉理佐⊿けやき坂46⊿渡邉美穂 好きな女優 深川麻衣 [@arienkusotsui⊿@ushio_ushio46⊿ @zumikotosayu]☜大親友[⊿@paisen_keyaki]☜師匠 東京ドームで乃木坂はヲタ卒。 欅は未定。自発一言よろしく。</t>
  </si>
  <si>
    <t>Naughty girl - Nice intentions! RN, Book Lover, Author of The RN Diaries.If you're not embracing your wild side,what ARE you doing?</t>
  </si>
  <si>
    <t>Je tandem, maar dan zonder luilak achterop en met meer GIFjes. Powered by @geekster_blog</t>
  </si>
  <si>
    <t>サボテンマークの出版社の公式ツイッターアカウント。略してサボッター。社長の３Dフィギュア、通称たっちゃん人形。
FB→https://t.co/T5YetKBr1r→ https://t.co/lwTpNxQh4b</t>
  </si>
  <si>
    <t>雄らしい女の子 雌らしい男の子 NSFW</t>
  </si>
  <si>
    <t>気になった情報をつぶやきます。特定の時間にまとめて連投することがあります。暗号通貨に投資してます。億り人になれたらいいな。 $NEM $LSK $MONA $ZNY $ADK $XRP $XVG $XP</t>
  </si>
  <si>
    <t>グラビアDVD・写真集等について、つぶやきます。気になる方は、フォローお願いします。こちらへもどうぞ＾＾【http://t.co/hLLvEwxmSj】</t>
  </si>
  <si>
    <t>ただひたすらアイドルマスターの765ASの関連グッズを紹介していくアカウントです 765AS関連で何か決まった時の速報もやります 管理人は美希担当です</t>
  </si>
  <si>
    <t># beccasshoppe I publish affiliate links. Amazon promoted products will send the traffic to https://t.co/4rwjfdidk3</t>
  </si>
  <si>
    <t>バレー#4</t>
  </si>
  <si>
    <t>tiran optimist'</t>
  </si>
  <si>
    <t>しばし休養中◆東北系の茶トラ◆スポーツ、演劇、AMラジオ◆埼玉西武／東京ヤクルト／モンテディオ山形／ナイロン100℃／阿佐スパ／文化放送／TBSラジオ◆実況ツイ多数◆フォロリムはご自由に</t>
  </si>
  <si>
    <t>#Avidreader #YA #NA #Paranormal #Romance #Mythology #BookLover! #Nature &amp; #music</t>
  </si>
  <si>
    <t>I have released 5 CDs for young children: Color Songs, Dance with Me, How Do You Walk Like a Dinosaur?, When I’m Happy and Say Goodnight</t>
  </si>
  <si>
    <t>PS3ハック代行 PS4ハック垢販売 無料対応は一切致しません。実績はいいね欄へ！ 詐欺のご心配はありません！ #トリプルクロス田所 支払いはweb moneyで！転送済みもあります！ 買取再開！不要な垢等を気軽にどうぞ！ 弟子→@GTAV_Hqck_ @GfA5_Hqck @TGTA_V_Hack</t>
  </si>
  <si>
    <t>圧倒的人間のクズ(´・ω・｀)ｶﾅｼｲﾅｧ</t>
  </si>
  <si>
    <t>ぼちぼちと</t>
  </si>
  <si>
    <t>Padre, tifoso, consumatore di musica, autore di #Disinformazia</t>
  </si>
  <si>
    <t>Il twitter feed ufficiale delle notizie di Repubblica.it</t>
  </si>
  <si>
    <t>The Global Radio Show for Women In Business. Broadcasting live every Thursday 11am BST. Listen to past shows, connect for tips and resources...</t>
  </si>
  <si>
    <t>Where our brightest people bring together intelligence and technology to keep Britain safe. Terms &amp; Conditions: https://t.co/ZJ8GeKK9mr</t>
  </si>
  <si>
    <t>Hot chocolate, ice cream, warm waffles, stunning views. Imperial House, High Street, CT9 1AT
Tweets by Bernie</t>
  </si>
  <si>
    <t>1986年早生まれ。IT土方です。  Mac/iPhone/フェス/ライブ/Tumblr/ブログ/沖縄  最近子育てが始まりました。  色んなSNSで遊んでます！ https://t.co/4OyKYQiGSX</t>
  </si>
  <si>
    <t>◯松竹運営の映画メディア「シネマズby松竹」編集長◯幻冬舎女性誌「GINGER」映画連載やってます◯「築地市場写真集『TSUKIJI WONDERLAND』」英語監修◯ブログ「Cinema A La Carte」細々と継続◯柳下はヤギシタと読みます</t>
  </si>
  <si>
    <t>白夜書房から発売中のムック本『eスポーツマガジン』のアカウントです。ここではお知らせや取材の模様などなどをお届けしていきます！ お問い合わせ・ご要望などのリプライもお気軽にどうぞ。</t>
  </si>
  <si>
    <t>href=http://t.co/fIvjk3LI class=twitter-share-button data-count=horizontal data-via=QueenHoneyBee50Tweet type=text/javascript src=</t>
  </si>
  <si>
    <t>The Source: Smooth Jazz Radio - KJAC.DB</t>
  </si>
  <si>
    <t>法法2年。謎解きとポーカー、時々デザインをします。本、映画、演劇が好き。 AnotherVision 4期 / K-dush2 7期 / Φ元代表(解散) / rpk52(行政法)</t>
  </si>
  <si>
    <t>2017.12.6 母になりました。うっすら演劇人（Theatre劇団子元制作）。 今はリアル脱出ゲーム界隈やらボードゲーム界隈やらに居ます。息子と旦那さんとパンと着物とマステがすき。あいふぉんは現在5代め（X）を保有しています。60%ねこ。</t>
  </si>
  <si>
    <t>starting frm the start that ime you..</t>
  </si>
  <si>
    <t>河瀬駅付近で撮り鉄してます。アニメとか声優とか麻雀とか車とか スイスポ乗ってます 無言フォロー等失礼します。     (車垢@kaito_swift)</t>
  </si>
  <si>
    <t>Apostle of Christ - https://t.co/599pDjeSZb
Husband. Father of two.
Programmer (C#, https://t.co/qKRmcNLmCu, SQL-Server, Azure, javascript, and PLC languages)
Welty Automation, Inc.</t>
  </si>
  <si>
    <t>So Black | 28 | Header by @Clauvillo</t>
  </si>
  <si>
    <t>Publishing the best shojo manga straight from Japan</t>
  </si>
  <si>
    <t>Historical Romance Author 
https://t.co/o6MiCSMLpa
https://t.co/fUAoU3xJEr
elaineangeluskehler@gmail.com</t>
  </si>
  <si>
    <t>マイペースww♪ヽ(´▽｀)/</t>
  </si>
  <si>
    <t>音楽作ってます。HoneyWorks(ハニーワークス)／CHiCO with HoneyWorks Instagram:https://t.co/bfhu1yI0E6</t>
  </si>
  <si>
    <t>Online platform for Data Warehouse Automation tools. Suggested hashtag: #dwaut (#dwa gives false positives) https://t.co/pzijDeOUMo</t>
  </si>
  <si>
    <t>Official Global Twitter Feed for Amazon Web Services. New to the cloud? Start here: https://t.co/xICTf0UhQ1</t>
  </si>
  <si>
    <t>Matillion delivers modern, cloud-native data integration technology solving individual's and enterprise's top business challenges.</t>
  </si>
  <si>
    <t>#Femdom #Findom #Elitedom #Bestofeurope #FindomClips #LuxuryLifeStyle #LuxusDiva #Elite #RealDiva #Goddess #FinancialDomination https://t.co/y6ZyVPspqK</t>
  </si>
  <si>
    <t>aka #SJackson Amazon Member #SCBWI #RRBC #ChildrensBooks  #ChildhoodCancer #IAN1 #CR4U #RPBP #readersfavorite #IARTG #Christian</t>
  </si>
  <si>
    <t>通りすがりの、じじいです</t>
  </si>
  <si>
    <t>雑多呟き垢です。Hiddlestoner クリピ中毒。蛇寮愛。フォローの際はご一読ください→https://t.co/I6Au6dUFs1 ▼無断転載無断使用お断り。Credit please.環くんがアツい▼裏垢 @chlosaki_18</t>
  </si>
  <si>
    <t>好きなものを好きなだけ好きなように。fgo/MHA/HQ!!/BBB/洋画/pkmn/落乱/テイルズなど。推しはあれど雑食。無断転載ダメ絶対。裏→@253maigo</t>
  </si>
  <si>
    <t>駆け出しのゲームプランナーやってます。ドキュメントもりもり作ります。ディレクションもやります。ときどきエンジニアみたいなこともやります、Unityで。昔コンシューマ、今スマホ。</t>
  </si>
  <si>
    <t>Search my name on AMAZON. Amazon’s Choice - Sea Glass Postcards &amp; Note Card’s. My loved Sea Glass Heart Posters, &amp; 3 📚. Founder of The Discovery Museums Ma</t>
  </si>
  <si>
    <t>スポーツ観戦大好き。横浜DeNAベイスターズ⚾、横浜ビーコルセアーズ・川崎ブレイブサンダース🏀の試合を主に観戦しています。スポーツ観戦の合間、ゆるキャラに癒やされてます😁
Twitter不慣れ😅無言フォロー・いいね失礼します。</t>
  </si>
  <si>
    <t>Autora de novela romántico-histórica publicada en España y Latinoamérica - Editorial Vestales - Plataforma Neo - Amazon - Agencia editorial Montse Cortazar</t>
  </si>
  <si>
    <t>still the grime scene saviour. back now, just with a bit more paper.</t>
  </si>
  <si>
    <t>Buy a neat drone and celebrate like its the Fourth of July. You won't regret it!</t>
  </si>
  <si>
    <t>主に懸賞応募してます☆仲良くして下さい(^_^)無言フォローすみません💦目指すは週1回当選！趣味は音楽☆TCGも好きでMTG→遊戯王→ラスクロと来て最近はWIXOSSにも興味あり😁いいねには自分の当選の記録を入れてます☆</t>
  </si>
  <si>
    <t>Stay at home mum of two.</t>
  </si>
  <si>
    <t>We're a leading manufacturer for secure storage and logistics on site.</t>
  </si>
  <si>
    <t>Minneapolis, MN</t>
  </si>
  <si>
    <t>Maracay Venezuela</t>
  </si>
  <si>
    <t>北国</t>
  </si>
  <si>
    <t>ボクっ娘ドスケベランド</t>
  </si>
  <si>
    <t>Nanaimo, British Columbia</t>
  </si>
  <si>
    <t>東京</t>
  </si>
  <si>
    <t>Azerbaijan</t>
  </si>
  <si>
    <t>公安9課</t>
  </si>
  <si>
    <t>東京都</t>
  </si>
  <si>
    <t>じゃぱにーずサイレントヒル</t>
  </si>
  <si>
    <t>語彙力は母親の腹の中に置いてきた</t>
  </si>
  <si>
    <t>iPhone: 55.681435,12.592148</t>
  </si>
  <si>
    <t>井戸の底</t>
  </si>
  <si>
    <t>TOKYO</t>
  </si>
  <si>
    <t>Minneapolis, Minnesota</t>
  </si>
  <si>
    <t>Minnesota</t>
  </si>
  <si>
    <t>From A Galaxy Far, Far Away</t>
  </si>
  <si>
    <t>埼玉 所沢市</t>
  </si>
  <si>
    <t>Mississippi, USA</t>
  </si>
  <si>
    <t>Ashland, KY</t>
  </si>
  <si>
    <t>MarkBam</t>
  </si>
  <si>
    <t>Bangkok, Thailand</t>
  </si>
  <si>
    <t>奇跡の星☆♪</t>
  </si>
  <si>
    <t>Japan</t>
  </si>
  <si>
    <t>安さがウリで代行してます。</t>
  </si>
  <si>
    <t>Hyderabad, India</t>
  </si>
  <si>
    <t>18歳未満の方はPairsをご利用いただけません</t>
  </si>
  <si>
    <t>South Texas Gulf Coast</t>
  </si>
  <si>
    <t>Río Bueno, Chile</t>
  </si>
  <si>
    <t>日本 大阪</t>
  </si>
  <si>
    <t>Auvergne, France</t>
  </si>
  <si>
    <t>Annecy, France</t>
  </si>
  <si>
    <t>ちば</t>
  </si>
  <si>
    <t>Kalasin, Thailand</t>
  </si>
  <si>
    <t>PASADENA CA</t>
  </si>
  <si>
    <t>海津宅</t>
  </si>
  <si>
    <t>集英社 神保町三丁目ビル</t>
  </si>
  <si>
    <t>Twitter、インスタどちらも懸賞仲間募集中♡</t>
  </si>
  <si>
    <t>お前の後ろだァァ！</t>
  </si>
  <si>
    <t>London, England</t>
  </si>
  <si>
    <t>Brockley, South East London</t>
  </si>
  <si>
    <t>白鍵と黒鍵の隙間</t>
  </si>
  <si>
    <t>Republic of Belarus</t>
  </si>
  <si>
    <t>Italia</t>
  </si>
  <si>
    <t>やべーやつ</t>
  </si>
  <si>
    <t>California, USA</t>
  </si>
  <si>
    <t>Málaga, Andalucía</t>
  </si>
  <si>
    <t>サイタマ県ヒダカ市</t>
  </si>
  <si>
    <t>四国</t>
  </si>
  <si>
    <t>JAPAN</t>
  </si>
  <si>
    <t>福岡 福岡市 博多区比恵町1-18</t>
  </si>
  <si>
    <t>Süleymaniye, İstanbul</t>
  </si>
  <si>
    <t>北海道</t>
  </si>
  <si>
    <t>CT, DE, NJ, NY, PA, and WV</t>
  </si>
  <si>
    <t>The DMV (DC-MD-VA)</t>
  </si>
  <si>
    <t>Somewhere I made up.</t>
  </si>
  <si>
    <t>Armagh, Northern Ireland</t>
  </si>
  <si>
    <t>online @ booktweeter.com</t>
  </si>
  <si>
    <t>日本、京都</t>
  </si>
  <si>
    <t>Venezuela</t>
  </si>
  <si>
    <t>Ferrara</t>
  </si>
  <si>
    <t>Cornwall</t>
  </si>
  <si>
    <t>Tokyo-to, Japan</t>
  </si>
  <si>
    <t>berlin / leipzig</t>
  </si>
  <si>
    <t>Germany</t>
  </si>
  <si>
    <t>España 🇪🇸 🇪🇺</t>
  </si>
  <si>
    <t>静岡県</t>
  </si>
  <si>
    <t>ひまつぶし的読み物</t>
  </si>
  <si>
    <t>Norwich, England</t>
  </si>
  <si>
    <t>New Delhi, India</t>
  </si>
  <si>
    <t>Altoona, IA</t>
  </si>
  <si>
    <t>Internet-land</t>
  </si>
  <si>
    <t>The Centre of the Universe</t>
  </si>
  <si>
    <t>ばよ→鞄→放浪中</t>
  </si>
  <si>
    <t>Middlesbrough, England</t>
  </si>
  <si>
    <t>Haltwhistle</t>
  </si>
  <si>
    <t>香川県 坂出市</t>
  </si>
  <si>
    <t>Japonya</t>
  </si>
  <si>
    <t xml:space="preserve">Solana Beach, CA </t>
  </si>
  <si>
    <t>Rabat-Salé-Zemmour-Zaer</t>
  </si>
  <si>
    <t>Samborondon, Ecuador</t>
  </si>
  <si>
    <t>Lyon, France</t>
  </si>
  <si>
    <t>佐賀 上峰町</t>
  </si>
  <si>
    <t>茨城県立大洗女子学園</t>
  </si>
  <si>
    <t>Algeria</t>
  </si>
  <si>
    <t>New England</t>
  </si>
  <si>
    <t>Hockley, Texas</t>
  </si>
  <si>
    <t>South Africa</t>
  </si>
  <si>
    <t>Nottingham, England</t>
  </si>
  <si>
    <t>夢と現の境</t>
  </si>
  <si>
    <t>ヘリポート</t>
  </si>
  <si>
    <t>Iraq</t>
  </si>
  <si>
    <t>a gig somewhere</t>
  </si>
  <si>
    <t>New York, NY</t>
  </si>
  <si>
    <t>一言くれれば必ずフォロバします✋️</t>
  </si>
  <si>
    <t>守屋茜さんの実家の二軒となり</t>
  </si>
  <si>
    <t>Glasgow, Scotland</t>
  </si>
  <si>
    <t>France</t>
  </si>
  <si>
    <t>alaughingbear@gmail.com</t>
  </si>
  <si>
    <t>Myanmar</t>
  </si>
  <si>
    <t>Madhya Pradesh, India</t>
  </si>
  <si>
    <t>The Other Side of the Mirror</t>
  </si>
  <si>
    <t>Skipton, England</t>
  </si>
  <si>
    <t>San Ramon CA</t>
  </si>
  <si>
    <t>鎮守府の縁側、英国弓の墓場</t>
  </si>
  <si>
    <t>Raxaul Bazar, India</t>
  </si>
  <si>
    <t>さよならさんかく、またきてうどん</t>
  </si>
  <si>
    <t>日本 長崎府</t>
  </si>
  <si>
    <t>Birmingham, AL</t>
  </si>
  <si>
    <t>人工島マーメイド</t>
  </si>
  <si>
    <t>Mumbai</t>
  </si>
  <si>
    <t>愛知 名古屋市 天白区</t>
  </si>
  <si>
    <t>#QuantumUniversum</t>
  </si>
  <si>
    <t>仙台</t>
  </si>
  <si>
    <t>Grand Casablanca, Morocco</t>
  </si>
  <si>
    <t xml:space="preserve">Kolkata </t>
  </si>
  <si>
    <t>Kolkata, India</t>
  </si>
  <si>
    <t>Chennai, India</t>
  </si>
  <si>
    <t>Delhi</t>
  </si>
  <si>
    <t>shibuya,yokohama</t>
  </si>
  <si>
    <t>Paris, France</t>
  </si>
  <si>
    <t>Ohio, USA</t>
  </si>
  <si>
    <t>New York</t>
  </si>
  <si>
    <t>North America</t>
  </si>
  <si>
    <t>Utah</t>
  </si>
  <si>
    <t>Pennsylvania, USA</t>
  </si>
  <si>
    <t>Gail Oliver, Online Consultant</t>
  </si>
  <si>
    <t>さがみぱら</t>
  </si>
  <si>
    <t>England</t>
  </si>
  <si>
    <t>UK</t>
  </si>
  <si>
    <t>京都</t>
  </si>
  <si>
    <t>神奈川県</t>
  </si>
  <si>
    <t>横浜市</t>
  </si>
  <si>
    <t>Washington, DC</t>
  </si>
  <si>
    <t>Vancouver, CANADA</t>
  </si>
  <si>
    <t>Uberlandia-MG - Br</t>
  </si>
  <si>
    <t>Indonesia</t>
  </si>
  <si>
    <t>Mongolia</t>
  </si>
  <si>
    <t>CT, USA</t>
  </si>
  <si>
    <t>Illinois</t>
  </si>
  <si>
    <t>扶桑皇国 学都弘前</t>
  </si>
  <si>
    <t>ループ界</t>
  </si>
  <si>
    <t>東京都台東区</t>
  </si>
  <si>
    <t>South Australia</t>
  </si>
  <si>
    <t>Georgia</t>
  </si>
  <si>
    <t>福岡市</t>
  </si>
  <si>
    <t>Belgium</t>
  </si>
  <si>
    <t>千代田区麹町</t>
  </si>
  <si>
    <t>Determinaton,</t>
  </si>
  <si>
    <t>Maharashtra, India</t>
  </si>
  <si>
    <t>Mesa, AZ</t>
  </si>
  <si>
    <t>Bucharest</t>
  </si>
  <si>
    <t>東京 杉並区</t>
  </si>
  <si>
    <t>お支払いはweb money</t>
  </si>
  <si>
    <t>神の住処</t>
  </si>
  <si>
    <t>Rome, Italy</t>
  </si>
  <si>
    <t>Global</t>
  </si>
  <si>
    <t>Margate, Kent</t>
  </si>
  <si>
    <t>神奈川とか東京とか沖縄とか</t>
  </si>
  <si>
    <t>iPhone: 0.000000,0.000000</t>
  </si>
  <si>
    <t>Vancouver, Washington</t>
  </si>
  <si>
    <t>Phak Hai, Thailand</t>
  </si>
  <si>
    <t>Shirayuri 68th▷Keio Univ.</t>
  </si>
  <si>
    <t>万能文化猫娘</t>
  </si>
  <si>
    <t xml:space="preserve">琵琶湖の近く </t>
  </si>
  <si>
    <t>Iowa, USA</t>
  </si>
  <si>
    <t>Parts Unknown</t>
  </si>
  <si>
    <t>Pennsylvania</t>
  </si>
  <si>
    <t>島根県出身</t>
  </si>
  <si>
    <t>Utrecht, The Netherlands</t>
  </si>
  <si>
    <t>Seattle, WA</t>
  </si>
  <si>
    <t>Manchester, England</t>
  </si>
  <si>
    <t>Wien-München-Zürich-London</t>
  </si>
  <si>
    <t>Colorado</t>
  </si>
  <si>
    <t>＃島原市　＃長崎県</t>
  </si>
  <si>
    <t>Tiền Giang, Vietnam</t>
  </si>
  <si>
    <t>Libya</t>
  </si>
  <si>
    <t>カンバーランド</t>
  </si>
  <si>
    <t>Caracas, VE</t>
  </si>
  <si>
    <t>NW</t>
  </si>
  <si>
    <t>Pullman, WA</t>
  </si>
  <si>
    <t>Chatham upon Medway Kent</t>
  </si>
  <si>
    <t>Fareham, England</t>
  </si>
  <si>
    <t>http://t.co/9DWjWXq56b</t>
  </si>
  <si>
    <t>http://t.co/z714fu5FpP</t>
  </si>
  <si>
    <t>https://t.co/RfhsznOfvM</t>
  </si>
  <si>
    <t>https://t.co/Z0ae5kXiMv</t>
  </si>
  <si>
    <t>https://t.co/LeQZSMdHH7</t>
  </si>
  <si>
    <t>https://t.co/BeHwtd7JWC</t>
  </si>
  <si>
    <t>https://t.co/aWMc8yOdDR</t>
  </si>
  <si>
    <t>https://t.co/4aHNhxczGk</t>
  </si>
  <si>
    <t>https://t.co/KaQ962t4DT</t>
  </si>
  <si>
    <t>http://t.co/AbphO58Uo4</t>
  </si>
  <si>
    <t>http://t.co/E3QIPcZaoN</t>
  </si>
  <si>
    <t>https://t.co/yl5i53sdzs</t>
  </si>
  <si>
    <t>https://t.co/ZnfmeP5YYF</t>
  </si>
  <si>
    <t>https://t.co/IvqlIQDcEi</t>
  </si>
  <si>
    <t>https://t.co/Qftzc9TVmb</t>
  </si>
  <si>
    <t>https://t.co/N4gvfGrCsF</t>
  </si>
  <si>
    <t>https://t.co/zylHmadzPh</t>
  </si>
  <si>
    <t>https://t.co/LM6AtP0QFh</t>
  </si>
  <si>
    <t>http://t.co/HJ1ltqXoUQ</t>
  </si>
  <si>
    <t>http://t.co/iVcrwgcHvu</t>
  </si>
  <si>
    <t>http://t.co/g1v2WbOY4v</t>
  </si>
  <si>
    <t>http://t.co/EtChuvXNt9</t>
  </si>
  <si>
    <t>https://t.co/YQSFVgofxR</t>
  </si>
  <si>
    <t>https://t.co/scDjRHHHb0</t>
  </si>
  <si>
    <t>https://t.co/mS7A75HfYV</t>
  </si>
  <si>
    <t>https://t.co/Ia06rGbDuL</t>
  </si>
  <si>
    <t>http://t.co/kYYx0b2cD9</t>
  </si>
  <si>
    <t>http://t.co/XxiIjnYWD7</t>
  </si>
  <si>
    <t>http://t.co/S8qA3oDaFO</t>
  </si>
  <si>
    <t>https://t.co/TMo1W2au7y</t>
  </si>
  <si>
    <t>http://t.co/1XMYs6Mzau</t>
  </si>
  <si>
    <t>https://t.co/OJ5MwC00HQ</t>
  </si>
  <si>
    <t>https://t.co/A4tm3HJZat</t>
  </si>
  <si>
    <t>https://t.co/Mf7cLlpEx6</t>
  </si>
  <si>
    <t>https://t.co/iGl16iz2Jj</t>
  </si>
  <si>
    <t>https://t.co/FB7lUG32v9</t>
  </si>
  <si>
    <t>http://t.co/jvAmDVXQvI</t>
  </si>
  <si>
    <t>https://t.co/dX9QXpZvg3</t>
  </si>
  <si>
    <t>http://t.co/y0teEkvl6E</t>
  </si>
  <si>
    <t>https://t.co/koEtUYT1DH</t>
  </si>
  <si>
    <t>https://t.co/tRumyeJ8XQ</t>
  </si>
  <si>
    <t>https://t.co/M09Xtsg1pn</t>
  </si>
  <si>
    <t>https://t.co/K0eh42BqmB</t>
  </si>
  <si>
    <t>https://t.co/WBPRWkyAIu</t>
  </si>
  <si>
    <t>http://t.co/i8ZBVuMnyz</t>
  </si>
  <si>
    <t>https://t.co/w83r4NYRZ1</t>
  </si>
  <si>
    <t>http://t.co/0WQDxiWQvG</t>
  </si>
  <si>
    <t>https://t.co/1rblXWYHfr</t>
  </si>
  <si>
    <t>https://t.co/r8HD6hxFPh</t>
  </si>
  <si>
    <t>https://t.co/uhbjM5W1UP</t>
  </si>
  <si>
    <t>http://t.co/t1drdVytpl</t>
  </si>
  <si>
    <t>http://t.co/q2RnAv9jgi</t>
  </si>
  <si>
    <t>https://t.co/dcNyxAh4gY</t>
  </si>
  <si>
    <t>http://t.co/q1mx4I6uJT</t>
  </si>
  <si>
    <t>https://t.co/VRYjrxRiUc</t>
  </si>
  <si>
    <t>http://t.co/R8MA2guEBY</t>
  </si>
  <si>
    <t>https://t.co/p3mlgMvD94</t>
  </si>
  <si>
    <t>http://t.co/x9ukJ1s30m</t>
  </si>
  <si>
    <t>http://t.co/LZ39h0rf1w</t>
  </si>
  <si>
    <t>https://t.co/XEtPZkOPPP</t>
  </si>
  <si>
    <t>https://t.co/YzN4cHIzTI</t>
  </si>
  <si>
    <t>https://t.co/FvWNZeJ1vD</t>
  </si>
  <si>
    <t>http://t.co/Ddxdx7tVAs</t>
  </si>
  <si>
    <t>https://t.co/m5z6qkCFyg</t>
  </si>
  <si>
    <t>http://t.co/qzMLotnZ5l</t>
  </si>
  <si>
    <t>https://t.co/z4HOBrttwE</t>
  </si>
  <si>
    <t>https://t.co/FTRKplUt5d</t>
  </si>
  <si>
    <t>http://t.co/gcMXdmDlnH</t>
  </si>
  <si>
    <t>https://t.co/zs3cT60Hm2</t>
  </si>
  <si>
    <t>https://t.co/bselGvvT1g</t>
  </si>
  <si>
    <t>https://t.co/ByZcZnZBdL</t>
  </si>
  <si>
    <t>https://t.co/zl8dZ89PBx</t>
  </si>
  <si>
    <t>http://t.co/6MNBK9Yp</t>
  </si>
  <si>
    <t>http://t.co/AVNa06ej06</t>
  </si>
  <si>
    <t>https://t.co/L377gfvsNa</t>
  </si>
  <si>
    <t>http://t.co/kEhskPpttc</t>
  </si>
  <si>
    <t>https://t.co/22gTc72CqR</t>
  </si>
  <si>
    <t>https://t.co/PaIKHcGdkB</t>
  </si>
  <si>
    <t>https://t.co/2d5OjDb4qE</t>
  </si>
  <si>
    <t>https://t.co/39LLxKkGH7</t>
  </si>
  <si>
    <t>https://t.co/lE2XOaln1X</t>
  </si>
  <si>
    <t>https://t.co/4NukslfPon</t>
  </si>
  <si>
    <t>https://t.co/H2kZH7FwcS</t>
  </si>
  <si>
    <t>https://t.co/RXfmUBtzFN</t>
  </si>
  <si>
    <t>https://t.co/oZXxY7ea28</t>
  </si>
  <si>
    <t>https://t.co/0xO682Pp5N</t>
  </si>
  <si>
    <t>http://t.co/rYzYpsKdxs</t>
  </si>
  <si>
    <t>https://t.co/02NhsHth3T</t>
  </si>
  <si>
    <t>https://t.co/lvrfPJLwBV</t>
  </si>
  <si>
    <t>https://t.co/R4cUS5nmVA</t>
  </si>
  <si>
    <t>https://t.co/qcxPfy0CHf</t>
  </si>
  <si>
    <t>https://t.co/A6A3V46BXF</t>
  </si>
  <si>
    <t>http://t.co/x0Sawi2Bts</t>
  </si>
  <si>
    <t>https://t.co/iovK9xlFBb</t>
  </si>
  <si>
    <t>http://t.co/vTfVJcrAgA</t>
  </si>
  <si>
    <t>https://t.co/N7iDMBYWxl</t>
  </si>
  <si>
    <t>https://t.co/RQ3dy5LI0I</t>
  </si>
  <si>
    <t>https://t.co/2fzIAKkTeV</t>
  </si>
  <si>
    <t>https://t.co/qUGZA9HYBS</t>
  </si>
  <si>
    <t>https://t.co/8u1JQUytiz</t>
  </si>
  <si>
    <t>https://t.co/65rXzRmH6H</t>
  </si>
  <si>
    <t>https://t.co/t3Of6kdOBu</t>
  </si>
  <si>
    <t>https://t.co/ojtfL4azGi</t>
  </si>
  <si>
    <t>https://t.co/vDiHH68P3a</t>
  </si>
  <si>
    <t>https://t.co/GIZoQWldUb</t>
  </si>
  <si>
    <t>https://t.co/bfJK3Hc3fH</t>
  </si>
  <si>
    <t>https://t.co/1GhPciPA5S</t>
  </si>
  <si>
    <t>https://t.co/iKX2HJ9o9i</t>
  </si>
  <si>
    <t>https://t.co/56eVtZ3KbD</t>
  </si>
  <si>
    <t>http://t.co/Um7A7vtvLP</t>
  </si>
  <si>
    <t>http://t.co/lMiFeqYOGq</t>
  </si>
  <si>
    <t>https://t.co/U6UqJ0DM8w</t>
  </si>
  <si>
    <t>https://t.co/7fWVrCPwZ0</t>
  </si>
  <si>
    <t>https://t.co/rwbnUxghKJ</t>
  </si>
  <si>
    <t>https://t.co/u06o7jLHh9</t>
  </si>
  <si>
    <t>http://t.co/N3tQrpq8K2</t>
  </si>
  <si>
    <t>https://t.co/o0EfQef2Zh</t>
  </si>
  <si>
    <t>http://t.co/dHLnwsWaOd</t>
  </si>
  <si>
    <t>http://t.co/p7scVZT0Sy</t>
  </si>
  <si>
    <t>http://t.co/eWe9vhz1F0</t>
  </si>
  <si>
    <t>https://t.co/vLJwViVdjy</t>
  </si>
  <si>
    <t>https://t.co/Ftg9ugMDY7</t>
  </si>
  <si>
    <t>http://t.co/OSOZ2BEE6b</t>
  </si>
  <si>
    <t>http://t.co/RhoeVm6XUv</t>
  </si>
  <si>
    <t>http://t.co/4XF9ZTqyY1</t>
  </si>
  <si>
    <t>http://t.co/OIPoJqgpbq</t>
  </si>
  <si>
    <t>http://t.co/SOWdSiN898</t>
  </si>
  <si>
    <t>http://t.co/P8SoEgOOB3</t>
  </si>
  <si>
    <t>https://t.co/7X7xzFP2qo</t>
  </si>
  <si>
    <t>https://t.co/4xMFtC36Y4</t>
  </si>
  <si>
    <t>https://t.co/WYlp7L8kUm</t>
  </si>
  <si>
    <t>https://t.co/TPMvjT2fCz</t>
  </si>
  <si>
    <t>https://t.co/ox3EtN46tm</t>
  </si>
  <si>
    <t>https://t.co/oBSgWVZTcZ</t>
  </si>
  <si>
    <t>https://t.co/o6QJ9kxAUf</t>
  </si>
  <si>
    <t>http://t.co/gZjLQMOdxT</t>
  </si>
  <si>
    <t>https://t.co/eoPOtVK1h6</t>
  </si>
  <si>
    <t>http://t.co/hLLvEwxmSj</t>
  </si>
  <si>
    <t>https://t.co/Ap6x6j7sAA</t>
  </si>
  <si>
    <t>https://t.co/vptKNLpo3o</t>
  </si>
  <si>
    <t>https://t.co/YC1fxQZZ5l</t>
  </si>
  <si>
    <t>https://t.co/Kg9P0r9PJu</t>
  </si>
  <si>
    <t>https://t.co/6nnSIu1KSz</t>
  </si>
  <si>
    <t>http://t.co/o9sN5VlEYM</t>
  </si>
  <si>
    <t>https://t.co/ZvYR3x62Nh</t>
  </si>
  <si>
    <t>https://t.co/wSjGHNRgus</t>
  </si>
  <si>
    <t>https://t.co/Mgl3237seL</t>
  </si>
  <si>
    <t>https://t.co/5kHYObdMbQ</t>
  </si>
  <si>
    <t>https://t.co/8UZsrksdJz</t>
  </si>
  <si>
    <t>https://t.co/acIL3CXIaC</t>
  </si>
  <si>
    <t>https://t.co/pUO3r2OEBr</t>
  </si>
  <si>
    <t>https://t.co/vTCwkfuOP3</t>
  </si>
  <si>
    <t>https://t.co/psCREi3xzH</t>
  </si>
  <si>
    <t>http://t.co/mHSqQlRAjp</t>
  </si>
  <si>
    <t>https://t.co/zDR1txWbt7</t>
  </si>
  <si>
    <t>https://t.co/8QQO0BCGlY</t>
  </si>
  <si>
    <t>http://t.co/UVvVmGwAvZ</t>
  </si>
  <si>
    <t>https://t.co/FQOOotdFlc</t>
  </si>
  <si>
    <t>https://t.co/4XjYTsrOAZ</t>
  </si>
  <si>
    <t>https://t.co/cbfzU36Ryr</t>
  </si>
  <si>
    <t>https://t.co/U2BSNMeP3q</t>
  </si>
  <si>
    <t>https://t.co/mMnJqptyzf</t>
  </si>
  <si>
    <t>https://t.co/PIknIkuRhF</t>
  </si>
  <si>
    <t>Caracas</t>
  </si>
  <si>
    <t>Athens</t>
  </si>
  <si>
    <t>Solomon Is.</t>
  </si>
  <si>
    <t>Hanoi</t>
  </si>
  <si>
    <t>Bangkok</t>
  </si>
  <si>
    <t>Rome</t>
  </si>
  <si>
    <t>Amsterdam</t>
  </si>
  <si>
    <t>Bern</t>
  </si>
  <si>
    <t>Belgrade</t>
  </si>
  <si>
    <t>Sapporo</t>
  </si>
  <si>
    <t>Dublin</t>
  </si>
  <si>
    <t>Europe/Paris</t>
  </si>
  <si>
    <t>Kolkata</t>
  </si>
  <si>
    <t>Mountain Time (US &amp; Canada)</t>
  </si>
  <si>
    <t>Asia/Tokyo</t>
  </si>
  <si>
    <t>America/Sao_Paulo</t>
  </si>
  <si>
    <t>Adelaide</t>
  </si>
  <si>
    <t>Brussels</t>
  </si>
  <si>
    <t>America/Los_Angeles</t>
  </si>
  <si>
    <t>Vienna</t>
  </si>
  <si>
    <t>http://pbs.twimg.com/profile_images/906956062451834880/0uEwkPXX_normal.jpg</t>
  </si>
  <si>
    <t>http://pbs.twimg.com/profile_images/820293359310807040/nYlIdch4_normal.jpg</t>
  </si>
  <si>
    <t>http://pbs.twimg.com/profile_images/550416451744460800/tSClCFnu_normal.png</t>
  </si>
  <si>
    <t>http://pbs.twimg.com/profile_images/935903463355047936/tXRLriib_normal.jpg</t>
  </si>
  <si>
    <t>http://pbs.twimg.com/profile_images/875737127207657475/mot3Ka-P_normal.jpg</t>
  </si>
  <si>
    <t>http://pbs.twimg.com/profile_images/807948539338715136/KmD2d9tU_normal.jpg</t>
  </si>
  <si>
    <t>http://pbs.twimg.com/profile_images/728397100916989952/G4r8tHWJ_normal.jpg</t>
  </si>
  <si>
    <t>http://pbs.twimg.com/profile_images/829662695754440704/nfSuhyPI_normal.jpg</t>
  </si>
  <si>
    <t>http://pbs.twimg.com/profile_images/911075751952138240/tv_Ws-ij_normal.jpg</t>
  </si>
  <si>
    <t>http://pbs.twimg.com/profile_images/942723886126219265/MbN7Gt1r_normal.jpg</t>
  </si>
  <si>
    <t>http://pbs.twimg.com/profile_images/943798457285992448/gloS6ao8_normal.jpg</t>
  </si>
  <si>
    <t>http://pbs.twimg.com/profile_images/943797099048685569/xFoq6rTR_normal.jpg</t>
  </si>
  <si>
    <t>http://pbs.twimg.com/profile_images/935810649287942144/qm-dG_7K_normal.jpg</t>
  </si>
  <si>
    <t>http://pbs.twimg.com/profile_images/931138243638149121/rpxHV22u_normal.jpg</t>
  </si>
  <si>
    <t>http://pbs.twimg.com/profile_images/898001702124568576/j1VYTJR1_normal.jpg</t>
  </si>
  <si>
    <t>http://pbs.twimg.com/profile_images/933556268089991168/Y8B5g6qz_normal.jpg</t>
  </si>
  <si>
    <t>http://pbs.twimg.com/profile_images/715233243499479040/IrDR_wxi_normal.jpg</t>
  </si>
  <si>
    <t>http://pbs.twimg.com/profile_images/555387814670794752/QikNHZqh_normal.jpeg</t>
  </si>
  <si>
    <t>http://pbs.twimg.com/profile_images/936562912138690562/uYgiUfQC_normal.jpg</t>
  </si>
  <si>
    <t>http://pbs.twimg.com/profile_images/548445731015520258/85ZsV3Si_normal.png</t>
  </si>
  <si>
    <t>http://pbs.twimg.com/profile_images/2845733569/f29eb1c7ef164d3e3b5fabb8d71ef894_normal.png</t>
  </si>
  <si>
    <t>http://pbs.twimg.com/profile_images/840593765970534400/5xU4cmvM_normal.jpg</t>
  </si>
  <si>
    <t>http://pbs.twimg.com/profile_images/799603675681275905/ICBfDLUT_normal.jpg</t>
  </si>
  <si>
    <t>http://pbs.twimg.com/profile_images/908605682009628672/mTb1TjEW_normal.jpg</t>
  </si>
  <si>
    <t>http://pbs.twimg.com/profile_images/664130537305411584/F8oLmKeD_normal.jpg</t>
  </si>
  <si>
    <t>http://pbs.twimg.com/profile_images/706705820554113024/nMv9bKOo_normal.jpg</t>
  </si>
  <si>
    <t>http://pbs.twimg.com/profile_images/613021488313077762/WnYjx3yu_normal.png</t>
  </si>
  <si>
    <t>http://pbs.twimg.com/profile_images/886651104267841538/jLrMvR70_normal.jpg</t>
  </si>
  <si>
    <t>http://pbs.twimg.com/profile_images/935822929874452480/E2Chwf6F_normal.jpg</t>
  </si>
  <si>
    <t>http://pbs.twimg.com/profile_images/762634845260394500/qYHGGf5i_normal.jpg</t>
  </si>
  <si>
    <t>http://pbs.twimg.com/profile_images/585990080394731520/I2YqZKwg_normal.jpg</t>
  </si>
  <si>
    <t>http://pbs.twimg.com/profile_images/925528372536635394/Nw3PJsEh_normal.jpg</t>
  </si>
  <si>
    <t>http://pbs.twimg.com/profile_images/639228061725003776/m6qZyH0h_normal.jpg</t>
  </si>
  <si>
    <t>http://pbs.twimg.com/profile_images/902884898502975490/qzIjhnc9_normal.jpg</t>
  </si>
  <si>
    <t>http://pbs.twimg.com/profile_images/852818913947557889/qg_hBqbW_normal.jpg</t>
  </si>
  <si>
    <t>http://pbs.twimg.com/profile_images/943403482467459072/kP1sUf94_normal.jpg</t>
  </si>
  <si>
    <t>http://pbs.twimg.com/profile_images/930033965108310017/_YwPqu30_normal.jpg</t>
  </si>
  <si>
    <t>http://pbs.twimg.com/profile_images/898367295067635712/3chplKYQ_normal.jpg</t>
  </si>
  <si>
    <t>http://pbs.twimg.com/profile_images/902838519936163840/Syuqbjng_normal.jpg</t>
  </si>
  <si>
    <t>http://pbs.twimg.com/profile_images/563193939759337474/arB__C97_normal.jpeg</t>
  </si>
  <si>
    <t>http://pbs.twimg.com/profile_images/877520803486629888/oH8StLzT_normal.jpg</t>
  </si>
  <si>
    <t>http://pbs.twimg.com/profile_images/877528507613679616/vyq00owL_normal.jpg</t>
  </si>
  <si>
    <t>http://pbs.twimg.com/profile_images/619207061386227712/aAL7KSQU_normal.jpg</t>
  </si>
  <si>
    <t>http://pbs.twimg.com/profile_images/3508014078/4296f696fcaec148e5d23fa98ad31214_normal.jpeg</t>
  </si>
  <si>
    <t>http://pbs.twimg.com/profile_images/807119849117728768/zYouAbSM_normal.jpg</t>
  </si>
  <si>
    <t>http://pbs.twimg.com/profile_images/832216422302511104/plzuIpGJ_normal.jpg</t>
  </si>
  <si>
    <t>http://pbs.twimg.com/profile_images/853670462697521152/bPrydKOx_normal.jpg</t>
  </si>
  <si>
    <t>http://pbs.twimg.com/profile_images/943699052893483008/3zpxQdbK_normal.jpg</t>
  </si>
  <si>
    <t>http://pbs.twimg.com/profile_images/784458586248187904/I7OGLdjD_normal.jpg</t>
  </si>
  <si>
    <t>http://pbs.twimg.com/profile_images/903905650211602433/eEE09UfJ_normal.jpg</t>
  </si>
  <si>
    <t>http://pbs.twimg.com/profile_images/875661875555426307/bp3EHxqm_normal.jpg</t>
  </si>
  <si>
    <t>http://pbs.twimg.com/profile_images/896652656776806401/e42_wr8S_normal.jpg</t>
  </si>
  <si>
    <t>http://pbs.twimg.com/profile_images/797887824812982272/mFQNVlLQ_normal.jpg</t>
  </si>
  <si>
    <t>http://pbs.twimg.com/profile_images/943798491746201601/iwKyZiyR_normal.jpg</t>
  </si>
  <si>
    <t>http://pbs.twimg.com/profile_images/943798472213434368/VR7LrIUf_normal.jpg</t>
  </si>
  <si>
    <t>http://pbs.twimg.com/profile_images/1905473249/image_normal.jpg</t>
  </si>
  <si>
    <t>http://pbs.twimg.com/profile_images/934736859061657600/ISMaUWT3_normal.jpg</t>
  </si>
  <si>
    <t>http://pbs.twimg.com/profile_images/1465624909/twiteer____2EE_normal.jpg</t>
  </si>
  <si>
    <t>http://pbs.twimg.com/profile_images/942538085979451392/UZCnTPih_normal.jpg</t>
  </si>
  <si>
    <t>http://pbs.twimg.com/profile_images/597952629377892352/uHTz6ZVe_normal.png</t>
  </si>
  <si>
    <t>http://pbs.twimg.com/profile_images/916450788808912896/1BjAIBTZ_normal.jpg</t>
  </si>
  <si>
    <t>http://pbs.twimg.com/profile_images/943799888440999938/tnSQAvgN_normal.jpg</t>
  </si>
  <si>
    <t>http://pbs.twimg.com/profile_images/589119358703640576/lFkuLrii_normal.jpg</t>
  </si>
  <si>
    <t>http://pbs.twimg.com/profile_images/938715109924397056/Uv_P2VfG_normal.jpg</t>
  </si>
  <si>
    <t>http://pbs.twimg.com/profile_images/892808868572606466/TFWKYE0g_normal.jpg</t>
  </si>
  <si>
    <t>http://pbs.twimg.com/profile_images/920830571147796480/OfYcKYz6_normal.jpg</t>
  </si>
  <si>
    <t>http://pbs.twimg.com/profile_images/634984626688102400/jyzFpzix_normal.jpg</t>
  </si>
  <si>
    <t>http://pbs.twimg.com/profile_images/937398009360535554/numR_s7A_normal.jpg</t>
  </si>
  <si>
    <t>http://pbs.twimg.com/profile_images/935843669562728448/V1ecLEbC_normal.jpg</t>
  </si>
  <si>
    <t>http://pbs.twimg.com/profile_images/773846785253109760/-t16X4W7_normal.jpg</t>
  </si>
  <si>
    <t>http://pbs.twimg.com/profile_images/878121382340468736/5We7VxwH_normal.jpg</t>
  </si>
  <si>
    <t>http://pbs.twimg.com/profile_images/940184126161797120/9VFJA8QG_normal.jpg</t>
  </si>
  <si>
    <t>http://pbs.twimg.com/profile_images/727221145712361475/0E5XQTLv_normal.jpg</t>
  </si>
  <si>
    <t>http://pbs.twimg.com/profile_images/705319801288331264/sGckb7ok_normal.jpg</t>
  </si>
  <si>
    <t>http://pbs.twimg.com/profile_images/3775108256/b08e25a642220f933dab467633e94113_normal.jpeg</t>
  </si>
  <si>
    <t>http://pbs.twimg.com/profile_images/872533358617800704/N6iWuzH1_normal.jpg</t>
  </si>
  <si>
    <t>http://pbs.twimg.com/profile_images/871200032313167875/Pp5ifEP1_normal.jpg</t>
  </si>
  <si>
    <t>http://pbs.twimg.com/profile_images/719897767578087425/8ElN88_y_normal.jpg</t>
  </si>
  <si>
    <t>http://pbs.twimg.com/profile_images/816419223337472000/9V61ntXe_normal.jpg</t>
  </si>
  <si>
    <t>http://pbs.twimg.com/profile_images/624225071431725057/_YYTym7M_normal.jpg</t>
  </si>
  <si>
    <t>http://pbs.twimg.com/profile_images/808705871622459396/tqomy3NW_normal.jpg</t>
  </si>
  <si>
    <t>http://pbs.twimg.com/profile_images/907930912129564674/p5-a5OrG_normal.jpg</t>
  </si>
  <si>
    <t>http://pbs.twimg.com/profile_images/890109583611625472/ojB4y20l_normal.jpg</t>
  </si>
  <si>
    <t>http://pbs.twimg.com/profile_images/829510640020574208/-FGk3AqV_normal.jpg</t>
  </si>
  <si>
    <t>http://pbs.twimg.com/profile_images/864976680187834368/EmxqbPIE_normal.jpg</t>
  </si>
  <si>
    <t>http://pbs.twimg.com/profile_images/922765063685005313/lwHZn1k9_normal.jpg</t>
  </si>
  <si>
    <t>http://pbs.twimg.com/profile_images/912644260377255936/KUKTAMd2_normal.jpg</t>
  </si>
  <si>
    <t>http://pbs.twimg.com/profile_images/943798058650914816/w-nHql3O_normal.jpg</t>
  </si>
  <si>
    <t>http://pbs.twimg.com/profile_images/942387035028963328/6_o1hEVM_normal.jpg</t>
  </si>
  <si>
    <t>http://pbs.twimg.com/profile_images/502405813760036864/JO1YBqRL_normal.jpeg</t>
  </si>
  <si>
    <t>http://pbs.twimg.com/profile_images/931918847342411776/Fz-Fgy3k_normal.jpg</t>
  </si>
  <si>
    <t>http://pbs.twimg.com/profile_images/939632320851484672/JCz-0O3H_normal.jpg</t>
  </si>
  <si>
    <t>http://pbs.twimg.com/profile_images/89552170/me-at-reunion-for-web_normal.jpg</t>
  </si>
  <si>
    <t>http://pbs.twimg.com/profile_images/866378204679897088/SHuwP5X1_normal.jpg</t>
  </si>
  <si>
    <t>http://pbs.twimg.com/profile_images/750088413311827968/-Dp-SFSI_normal.jpg</t>
  </si>
  <si>
    <t>http://pbs.twimg.com/profile_images/750076508291624964/SnFxB6yV_normal.jpg</t>
  </si>
  <si>
    <t>http://pbs.twimg.com/profile_images/462999424851922944/Suv6oUHU_normal.png</t>
  </si>
  <si>
    <t>http://pbs.twimg.com/profile_images/913769917370875904/kSa9gHr8_normal.jpg</t>
  </si>
  <si>
    <t>http://pbs.twimg.com/profile_images/612185464460611584/5yIjbxB0_normal.png</t>
  </si>
  <si>
    <t>http://pbs.twimg.com/profile_images/799058057443545088/KSTW5nX6_normal.jpg</t>
  </si>
  <si>
    <t>http://pbs.twimg.com/profile_images/943795056464588801/5EQYDxiv_normal.jpg</t>
  </si>
  <si>
    <t>http://pbs.twimg.com/profile_images/858243629189615616/kXMqfSLo_normal.jpg</t>
  </si>
  <si>
    <t>http://pbs.twimg.com/profile_images/539116060914376704/NNcNVxaO_normal.jpeg</t>
  </si>
  <si>
    <t>http://pbs.twimg.com/profile_images/910944098428882945/5oPua2m5_normal.jpg</t>
  </si>
  <si>
    <t>http://pbs.twimg.com/profile_images/892741183335612416/d4knlkVz_normal.jpg</t>
  </si>
  <si>
    <t>http://pbs.twimg.com/profile_images/927765613346508800/f2EU4Q9F_normal.jpg</t>
  </si>
  <si>
    <t>http://pbs.twimg.com/profile_images/617979796744568832/YHw6Izem_normal.jpg</t>
  </si>
  <si>
    <t>http://pbs.twimg.com/profile_images/857132352027463680/I3rM17Dp_normal.jpg</t>
  </si>
  <si>
    <t>http://pbs.twimg.com/profile_images/931594323237462017/faKrOlej_normal.jpg</t>
  </si>
  <si>
    <t>http://pbs.twimg.com/profile_images/937255117379608576/5SGg04uG_normal.jpg</t>
  </si>
  <si>
    <t>http://pbs.twimg.com/profile_images/890595131975270400/0j5ZQvXO_normal.jpg</t>
  </si>
  <si>
    <t>http://pbs.twimg.com/profile_images/569362474541916160/so8ZQX5N_normal.jpeg</t>
  </si>
  <si>
    <t>http://pbs.twimg.com/profile_images/568750151385108480/eNpbv44q_normal.jpeg</t>
  </si>
  <si>
    <t>http://pbs.twimg.com/profile_images/1597970456/____2010_normal.jpg</t>
  </si>
  <si>
    <t>http://pbs.twimg.com/profile_images/690854540761890816/flvuaFqI_normal.jpg</t>
  </si>
  <si>
    <t>http://pbs.twimg.com/profile_images/2996456104/b707959f192bba5c31c07058f91a183b_normal.png</t>
  </si>
  <si>
    <t>http://pbs.twimg.com/profile_images/572025863232888833/jB3DkTcN_normal.jpeg</t>
  </si>
  <si>
    <t>http://pbs.twimg.com/profile_images/805213722192973824/ylTtguTd_normal.jpg</t>
  </si>
  <si>
    <t>http://pbs.twimg.com/profile_images/939865838995234816/yyBJ3xou_normal.jpg</t>
  </si>
  <si>
    <t>http://pbs.twimg.com/profile_images/845220351537762310/7DUITOvz_normal.jpg</t>
  </si>
  <si>
    <t>http://pbs.twimg.com/profile_images/932568758278692864/XolD_eD0_normal.jpg</t>
  </si>
  <si>
    <t>http://pbs.twimg.com/profile_images/933818412547047426/5HH8ngQl_normal.jpg</t>
  </si>
  <si>
    <t>http://pbs.twimg.com/profile_images/943087783672913921/N-WaVDpv_normal.jpg</t>
  </si>
  <si>
    <t>http://pbs.twimg.com/profile_images/897904304199262210/t2YqLqHg_normal.jpg</t>
  </si>
  <si>
    <t>http://pbs.twimg.com/profile_images/837641358223421442/8Uh88q57_normal.jpg</t>
  </si>
  <si>
    <t>http://pbs.twimg.com/profile_images/934264959827169280/Er65irpW_normal.jpg</t>
  </si>
  <si>
    <t>http://pbs.twimg.com/profile_images/866712280616054788/dMO0OrsZ_normal.jpg</t>
  </si>
  <si>
    <t>http://pbs.twimg.com/profile_images/943733810692218881/KdbX5Xso_normal.jpg</t>
  </si>
  <si>
    <t>http://pbs.twimg.com/profile_images/905521149148319745/0I81yRz4_normal.jpg</t>
  </si>
  <si>
    <t>http://pbs.twimg.com/profile_images/907651865613094912/diLPbbv8_normal.jpg</t>
  </si>
  <si>
    <t>http://pbs.twimg.com/profile_images/852394351376293888/0-1wT8_K_normal.jpg</t>
  </si>
  <si>
    <t>http://pbs.twimg.com/profile_images/711566409004744704/VQGR92IV_normal.jpg</t>
  </si>
  <si>
    <t>http://pbs.twimg.com/profile_images/826051886138683392/cnh0j5_Z_normal.jpg</t>
  </si>
  <si>
    <t>http://pbs.twimg.com/profile_images/863152266500591616/g_1uWLpQ_normal.jpg</t>
  </si>
  <si>
    <t>http://pbs.twimg.com/profile_images/676729721141465090/eCuwGsGC_normal.png</t>
  </si>
  <si>
    <t>http://pbs.twimg.com/profile_images/2643142641/a4e893989a50b192d3375188c38878c9_normal.gif</t>
  </si>
  <si>
    <t>http://pbs.twimg.com/profile_images/940724175840337920/vJMUg_Va_normal.jpg</t>
  </si>
  <si>
    <t>http://pbs.twimg.com/profile_images/821800425879793664/400uzGTG_normal.jpg</t>
  </si>
  <si>
    <t>http://pbs.twimg.com/profile_images/858606013938716672/92qPwUv5_normal.jpg</t>
  </si>
  <si>
    <t>http://pbs.twimg.com/profile_images/943601068042215424/K0HXxdnN_normal.jpg</t>
  </si>
  <si>
    <t>http://pbs.twimg.com/profile_images/874252223705825281/Xnb8cBF0_normal.jpg</t>
  </si>
  <si>
    <t>http://pbs.twimg.com/profile_images/773741033943334912/buTImN7K_normal.jpg</t>
  </si>
  <si>
    <t>http://pbs.twimg.com/profile_images/943716920783769600/1yTU5JHk_normal.jpg</t>
  </si>
  <si>
    <t>http://pbs.twimg.com/profile_images/786796469596491776/Pr5xoWec_normal.jpg</t>
  </si>
  <si>
    <t>http://pbs.twimg.com/profile_images/937593682362097664/izN9FAJW_normal.jpg</t>
  </si>
  <si>
    <t>http://pbs.twimg.com/profile_images/935969747870642177/xkyQVXPD_normal.jpg</t>
  </si>
  <si>
    <t>http://pbs.twimg.com/profile_images/910761070003855360/Vom7rlg3_normal.jpg</t>
  </si>
  <si>
    <t>http://pbs.twimg.com/profile_images/943432216922619905/uz2GkUP8_normal.jpg</t>
  </si>
  <si>
    <t>http://pbs.twimg.com/profile_images/939701035345604609/fI_gU5LC_normal.jpg</t>
  </si>
  <si>
    <t>http://pbs.twimg.com/profile_images/895524798415163392/TJ52Smne_normal.jpg</t>
  </si>
  <si>
    <t>http://pbs.twimg.com/profile_images/3146819680/d5cce84e1ccc106621eaf121f6dd5e0c_normal.jpeg</t>
  </si>
  <si>
    <t>http://pbs.twimg.com/profile_images/2611565824/Jackie_makeover_normal.JPG</t>
  </si>
  <si>
    <t>http://pbs.twimg.com/profile_images/513377042285334528/1wY4Nyxt_normal.jpeg</t>
  </si>
  <si>
    <t>http://pbs.twimg.com/profile_images/779500670948749312/7lQ7a0hy_normal.jpg</t>
  </si>
  <si>
    <t>http://pbs.twimg.com/profile_images/378800000344016896/e2f1ce5835eb080b52121c2623aaf993_normal.jpeg</t>
  </si>
  <si>
    <t>http://pbs.twimg.com/profile_images/378800000456934959/8935b059ee2361478d4db4fd11cd87c8_normal.jpeg</t>
  </si>
  <si>
    <t>http://pbs.twimg.com/profile_images/942623221702057984/ieyv9Frg_normal.jpg</t>
  </si>
  <si>
    <t>http://pbs.twimg.com/profile_images/835872636953485316/_yYTla5x_normal.jpg</t>
  </si>
  <si>
    <t>http://pbs.twimg.com/profile_images/943797877142409223/XKu7MSKr_normal.jpg</t>
  </si>
  <si>
    <t>http://pbs.twimg.com/profile_images/437262956846276608/qN3zH25m_normal.png</t>
  </si>
  <si>
    <t>http://pbs.twimg.com/profile_images/378800000176508247/40bd3d1880139d1483b34d56e33a52d9_normal.jpeg</t>
  </si>
  <si>
    <t>http://pbs.twimg.com/profile_images/643463870007394304/mrNwNu5F_normal.jpg</t>
  </si>
  <si>
    <t>http://pbs.twimg.com/profile_images/498181790004445184/iNIwD8vV_normal.jpeg</t>
  </si>
  <si>
    <t>http://pbs.twimg.com/profile_images/901030403548430336/JPO7ZeId_normal.jpg</t>
  </si>
  <si>
    <t>http://pbs.twimg.com/profile_images/934749154995093504/lvFX8UpL_normal.jpg</t>
  </si>
  <si>
    <t>http://pbs.twimg.com/profile_images/664154770354085888/YBKM0FTK_normal.png</t>
  </si>
  <si>
    <t>http://pbs.twimg.com/profile_images/750951192612732928/llIUh7tP_normal.jpg</t>
  </si>
  <si>
    <t>http://pbs.twimg.com/profile_images/929757557371043840/bEAqKAyx_normal.jpg</t>
  </si>
  <si>
    <t>http://pbs.twimg.com/profile_images/934508578563530752/c8YUaDPQ_normal.jpg</t>
  </si>
  <si>
    <t>http://pbs.twimg.com/profile_images/943797962513272832/X2GQ_uek_normal.jpg</t>
  </si>
  <si>
    <t>http://pbs.twimg.com/profile_images/943797913288871936/HoDtYyoV_normal.jpg</t>
  </si>
  <si>
    <t>http://pbs.twimg.com/profile_images/939988767968038913/qo7_CYbZ_normal.jpg</t>
  </si>
  <si>
    <t>http://pbs.twimg.com/profile_images/940094000291131393/yOg0gF9o_normal.jpg</t>
  </si>
  <si>
    <t>http://pbs.twimg.com/profile_images/925759464380047360/gj3u-Ir9_normal.jpg</t>
  </si>
  <si>
    <t>http://pbs.twimg.com/profile_images/941607775305474048/3fLtmEZy_normal.jpg</t>
  </si>
  <si>
    <t>http://pbs.twimg.com/profile_images/932156394006106112/CiW5k9xR_normal.jpg</t>
  </si>
  <si>
    <t>http://pbs.twimg.com/profile_images/804432875990892544/WdV2-Sp9_normal.jpg</t>
  </si>
  <si>
    <t>http://pbs.twimg.com/profile_images/918771674836799488/YEPzY8BE_normal.jpg</t>
  </si>
  <si>
    <t>http://pbs.twimg.com/profile_images/798072622156226560/2TdHraOp_normal.jpg</t>
  </si>
  <si>
    <t>http://pbs.twimg.com/profile_images/894658336506998784/_L_aH6LZ_normal.jpg</t>
  </si>
  <si>
    <t>http://pbs.twimg.com/profile_images/925261968578977794/qKrrmblV_normal.jpg</t>
  </si>
  <si>
    <t>http://pbs.twimg.com/profile_images/1234720129/2011012423250000_normal.JPG</t>
  </si>
  <si>
    <t>http://pbs.twimg.com/profile_images/504545154800185345/SMRbIow7_normal.png</t>
  </si>
  <si>
    <t>http://pbs.twimg.com/profile_images/943797955106168832/g6I9RDYj_normal.jpg</t>
  </si>
  <si>
    <t>http://pbs.twimg.com/profile_images/856468192058777600/f3q5zKQN_normal.jpg</t>
  </si>
  <si>
    <t>http://pbs.twimg.com/profile_images/600468605/1242050131412_normal.jpg</t>
  </si>
  <si>
    <t>http://pbs.twimg.com/profile_images/936212580976156673/wfXWRZ4X_normal.jpg</t>
  </si>
  <si>
    <t>http://pbs.twimg.com/profile_images/588424481858785281/c5NpUvYD_normal.jpg</t>
  </si>
  <si>
    <t>http://pbs.twimg.com/profile_images/913838141466804224/tGQ7ud43_normal.jpg</t>
  </si>
  <si>
    <t>http://pbs.twimg.com/profile_images/872721708616044544/qyAo3-p-_normal.jpg</t>
  </si>
  <si>
    <t>http://pbs.twimg.com/profile_images/2477536348/79urrsmbklcwg10t526v_normal.jpeg</t>
  </si>
  <si>
    <t>http://pbs.twimg.com/profile_images/773750398238720000/5SdcDM-J_normal.jpg</t>
  </si>
  <si>
    <t>http://pbs.twimg.com/profile_images/920839246885240832/o171AQuD_normal.jpg</t>
  </si>
  <si>
    <t>http://pbs.twimg.com/profile_images/861787424019460096/R3yXBwNW_normal.jpg</t>
  </si>
  <si>
    <t>http://pbs.twimg.com/profile_images/821893405051617280/C5BmJmat_normal.jpg</t>
  </si>
  <si>
    <t>http://pbs.twimg.com/profile_images/636019157302022144/cZjvjJtV_normal.jpg</t>
  </si>
  <si>
    <t>http://pbs.twimg.com/profile_images/474415431151673345/5N0adR-Y_normal.png</t>
  </si>
  <si>
    <t>http://pbs.twimg.com/profile_images/2436028409/qp5ihdvuipgp2jpgyhg7_normal.png</t>
  </si>
  <si>
    <t>http://pbs.twimg.com/profile_images/864904191701114880/DjXg4AKM_normal.jpg</t>
  </si>
  <si>
    <t>http://pbs.twimg.com/profile_images/909414043911200769/SYT0c4cw_normal.jpg</t>
  </si>
  <si>
    <t>http://pbs.twimg.com/profile_images/943797096729194496/pcdXwHNq_normal.jpg</t>
  </si>
  <si>
    <t>http://pbs.twimg.com/profile_images/934677374565679105/f3skcgZL_normal.jpg</t>
  </si>
  <si>
    <t>http://pbs.twimg.com/profile_images/928486134941753344/Rw2pd68W_normal.jpg</t>
  </si>
  <si>
    <t>http://pbs.twimg.com/profile_images/910830303077269504/s0yK_9vb_normal.jpg</t>
  </si>
  <si>
    <t>http://pbs.twimg.com/profile_images/820997847302582272/q96gG1Rm_normal.jpg</t>
  </si>
  <si>
    <t>http://pbs.twimg.com/profile_images/940927539853193217/Xlfd2dj7_normal.jpg</t>
  </si>
  <si>
    <t>http://pbs.twimg.com/profile_images/931723509654368256/zIkmF_hN_normal.jpg</t>
  </si>
  <si>
    <t>http://pbs.twimg.com/profile_images/781926012288393216/k_tzDgyx_normal.jpg</t>
  </si>
  <si>
    <t>http://pbs.twimg.com/profile_images/892042185981534208/dlOMxV6o_normal.jpg</t>
  </si>
  <si>
    <t>http://pbs.twimg.com/profile_images/943800457696133120/xO9nOyWO_normal.png</t>
  </si>
  <si>
    <t>http://pbs.twimg.com/profile_images/928421618573103104/062PqSA4_normal.jpg</t>
  </si>
  <si>
    <t>http://pbs.twimg.com/profile_images/3429661270/09a1e02cb01fd352d9749ab27681bb25_normal.jpeg</t>
  </si>
  <si>
    <t>http://pbs.twimg.com/profile_images/2298593721/z5fjd1daof0vkq0bkqpr_normal.jpeg</t>
  </si>
  <si>
    <t>http://pbs.twimg.com/profile_images/1700533397/TheQueen23_normal.png</t>
  </si>
  <si>
    <t>http://pbs.twimg.com/profile_images/834514469136920576/5WcBZMOU_normal.jpg</t>
  </si>
  <si>
    <t>http://pbs.twimg.com/profile_images/943466743829106689/UEs9Q9CN_normal.jpg</t>
  </si>
  <si>
    <t>http://pbs.twimg.com/profile_images/926011851363696641/qQuEyrR-_normal.jpg</t>
  </si>
  <si>
    <t>http://pbs.twimg.com/profile_images/450670208848384000/ReV6bzke_normal.png</t>
  </si>
  <si>
    <t>http://pbs.twimg.com/profile_images/1260732107/mypicture_normal.jpg</t>
  </si>
  <si>
    <t>http://pbs.twimg.com/profile_images/912939172444254208/V-IWhTDY_normal.jpg</t>
  </si>
  <si>
    <t>http://pbs.twimg.com/profile_images/901045870896058370/risyNyjM_normal.jpg</t>
  </si>
  <si>
    <t>http://pbs.twimg.com/profile_images/917768947071619072/b_tHsI7h_normal.jpg</t>
  </si>
  <si>
    <t>http://pbs.twimg.com/profile_images/855385207846957056/uf6mwDux_normal.jpg</t>
  </si>
  <si>
    <t>http://pbs.twimg.com/profile_images/1233634176/NSS_Facebook1_normal.jpg</t>
  </si>
  <si>
    <t>http://pbs.twimg.com/profile_images/696521459737296897/LuPZV3qR_normal.jpg</t>
  </si>
  <si>
    <t>http://pbs.twimg.com/profile_images/923303479627563008/HuP4__n0_normal.jpg</t>
  </si>
  <si>
    <t>http://pbs.twimg.com/profile_images/455927081050726400/yhYsi3Xa_normal.jpeg</t>
  </si>
  <si>
    <t>http://pbs.twimg.com/profile_images/884977093221638144/XbCXwDYo_normal.jpg</t>
  </si>
  <si>
    <t>http://pbs.twimg.com/profile_images/931130836706930688/stW1l8zf_normal.jpg</t>
  </si>
  <si>
    <t>http://pbs.twimg.com/profile_images/378800000675529551/d99cadd92f2f84cc6a1171c483d5a053_normal.png</t>
  </si>
  <si>
    <t>http://pbs.twimg.com/profile_images/877782769903878144/7iH16BTH_normal.jpg</t>
  </si>
  <si>
    <t>http://pbs.twimg.com/profile_images/906483373169827841/-cJ2AWdk_normal.jpg</t>
  </si>
  <si>
    <t>http://pbs.twimg.com/profile_images/918929904862822401/bSisWL0p_normal.jpg</t>
  </si>
  <si>
    <t>http://pbs.twimg.com/profile_images/779442765801230336/w6BqLFne_normal.jpg</t>
  </si>
  <si>
    <t>http://pbs.twimg.com/profile_images/704942543230918657/JNsSZbxF_normal.jpg</t>
  </si>
  <si>
    <t>http://pbs.twimg.com/profile_images/662249038163505152/3ovptC2Q_normal.jpg</t>
  </si>
  <si>
    <t>http://pbs.twimg.com/profile_images/938353242618052608/reQvbIFn_normal.jpg</t>
  </si>
  <si>
    <t>http://pbs.twimg.com/profile_images/695024121680388097/ZBBR03R1_normal.jpg</t>
  </si>
  <si>
    <t>http://pbs.twimg.com/profile_images/931816708431638528/wHuQZVf0_normal.jpg</t>
  </si>
  <si>
    <t>http://pbs.twimg.com/profile_images/943685215519674368/WWlsvjhd_normal.jpg</t>
  </si>
  <si>
    <t>http://pbs.twimg.com/profile_images/695796992211955712/E6yzKbXE_normal.jpg</t>
  </si>
  <si>
    <t>http://pbs.twimg.com/profile_images/555108716996210688/X6X2vny4_normal.jpeg</t>
  </si>
  <si>
    <t>http://pbs.twimg.com/profile_images/804075524532424714/AQr0vvTJ_normal.jpg</t>
  </si>
  <si>
    <t>http://pbs.twimg.com/profile_images/464926376374439936/oevKuUom_normal.jpeg</t>
  </si>
  <si>
    <t>http://pbs.twimg.com/profile_images/921562496082857984/mrhJbS5Q_normal.jpg</t>
  </si>
  <si>
    <t>http://pbs.twimg.com/profile_images/880796929927528448/OcjdeHwD_normal.jpg</t>
  </si>
  <si>
    <t>http://pbs.twimg.com/profile_images/900684023365738496/b0apdxWH_normal.jpg</t>
  </si>
  <si>
    <t>http://pbs.twimg.com/profile_images/844903621686812674/opy7v2YI_normal.jpg</t>
  </si>
  <si>
    <t>http://pbs.twimg.com/profile_images/461102162148220928/RqjM8Kzk_normal.jpeg</t>
  </si>
  <si>
    <t>http://pbs.twimg.com/profile_images/504086886684454912/HmRI1aiA_normal.png</t>
  </si>
  <si>
    <t>http://pbs.twimg.com/profile_images/943798300867784704/jJoQXqcc_normal.jpg</t>
  </si>
  <si>
    <t>http://pbs.twimg.com/profile_images/910129447809851399/tku9Jq76_normal.jpg</t>
  </si>
  <si>
    <t>http://pbs.twimg.com/profile_images/939814487858716672/3YHjVcjW_normal.jpg</t>
  </si>
  <si>
    <t>http://pbs.twimg.com/profile_images/798557490447347712/3DfXAaz__normal.jpg</t>
  </si>
  <si>
    <t>http://pbs.twimg.com/profile_images/880303256810999809/QWtY5hBO_normal.jpg</t>
  </si>
  <si>
    <t>http://pbs.twimg.com/profile_images/913564105801293824/v7wYqNkj_normal.jpg</t>
  </si>
  <si>
    <t>http://pbs.twimg.com/profile_images/3449451122/a937307b67b22d3bb191a80a769ae78f_normal.jpeg</t>
  </si>
  <si>
    <t>http://pbs.twimg.com/profile_images/943797217646841856/3cY6s8dv_normal.jpg</t>
  </si>
  <si>
    <t>http://pbs.twimg.com/profile_images/927080943600353281/E3ELvNPc_normal.jpg</t>
  </si>
  <si>
    <t>http://pbs.twimg.com/profile_images/1321061733/risa_normal.jpg</t>
  </si>
  <si>
    <t>http://pbs.twimg.com/profile_images/811791946590978048/_U9v-_E3_normal.jpg</t>
  </si>
  <si>
    <t>http://pbs.twimg.com/profile_images/941747834583359488/OrRE_RU2_normal.jpg</t>
  </si>
  <si>
    <t>http://pbs.twimg.com/profile_images/870985480115855360/27z1cRLC_normal.jpg</t>
  </si>
  <si>
    <t>http://pbs.twimg.com/profile_images/1771396570/SG_logo_transp_new_normal.png</t>
  </si>
  <si>
    <t>http://pbs.twimg.com/profile_images/816876359494438912/GVIEr5ua_normal.jpg</t>
  </si>
  <si>
    <t>http://pbs.twimg.com/profile_images/660040977420300288/LLIeHDsv_normal.jpg</t>
  </si>
  <si>
    <t>http://pbs.twimg.com/profile_images/813474171611152384/Nc_5Sj63_normal.jpg</t>
  </si>
  <si>
    <t>http://pbs.twimg.com/profile_images/876404785225711616/tZsrudb7_normal.jpg</t>
  </si>
  <si>
    <t>http://pbs.twimg.com/profile_images/942681175276978176/obtKnbB-_normal.jpg</t>
  </si>
  <si>
    <t>http://pbs.twimg.com/profile_images/935193034026713088/el0Ne1qh_normal.jpg</t>
  </si>
  <si>
    <t>http://pbs.twimg.com/profile_images/926046367885287424/GLBMd1VM_normal.jpg</t>
  </si>
  <si>
    <t>http://pbs.twimg.com/profile_images/559420141771829248/9sDOqcXf_normal.png</t>
  </si>
  <si>
    <t>http://pbs.twimg.com/profile_images/734794918695215104/OizkqQuE_normal.jpg</t>
  </si>
  <si>
    <t>http://pbs.twimg.com/profile_images/938480103541141504/ieI9rd0G_normal.jpg</t>
  </si>
  <si>
    <t>http://pbs.twimg.com/profile_images/451829941903294464/dhILeFSU_normal.jpeg</t>
  </si>
  <si>
    <t>http://pbs.twimg.com/profile_images/3333552391/31875f5575c66fecea3319826ea9a21d_normal.jpeg</t>
  </si>
  <si>
    <t>http://pbs.twimg.com/profile_images/916651437693661186/mFJsljFc_normal.jpg</t>
  </si>
  <si>
    <t>http://pbs.twimg.com/profile_images/933215123237347328/G1sS5vQP_normal.jpg</t>
  </si>
  <si>
    <t>http://pbs.twimg.com/profile_images/1191326473/b31ec8e5-3e08-46d0-86f1-239f7903baa0_normal.png</t>
  </si>
  <si>
    <t>http://pbs.twimg.com/profile_images/585185455202672641/cVAs738l_normal.png</t>
  </si>
  <si>
    <t>http://pbs.twimg.com/profile_images/937540633685843968/OA1YN0UK_normal.jpg</t>
  </si>
  <si>
    <t>http://pbs.twimg.com/profile_images/937228285812936704/yDRRCgRk_normal.jpg</t>
  </si>
  <si>
    <t>http://pbs.twimg.com/profile_images/815222536992456705/UdgE1FtO_normal.jpg</t>
  </si>
  <si>
    <t>http://pbs.twimg.com/profile_images/943688669898133504/MRlFZ1bH_normal.jpg</t>
  </si>
  <si>
    <t>http://pbs.twimg.com/profile_images/900250684532023296/Zz5ET2bD_normal.jpg</t>
  </si>
  <si>
    <t>http://pbs.twimg.com/profile_images/874589523480502277/V1qLPMYR_normal.jpg</t>
  </si>
  <si>
    <t>http://pbs.twimg.com/profile_images/675650356773175303/c9yAuU3H_normal.jpg</t>
  </si>
  <si>
    <t>http://pbs.twimg.com/profile_images/943638122956406784/OizudAiJ_normal.jpg</t>
  </si>
  <si>
    <t>http://pbs.twimg.com/profile_images/599316773410734080/pe9LRm0U_normal.png</t>
  </si>
  <si>
    <t>http://pbs.twimg.com/profile_images/839047839887962112/CsmAZNq0_normal.jpg</t>
  </si>
  <si>
    <t>http://pbs.twimg.com/profile_images/575247777355034624/PK-QxTiZ_normal.jpeg</t>
  </si>
  <si>
    <t>http://pbs.twimg.com/profile_images/877024473345540096/wYvIQDeE_normal.jpg</t>
  </si>
  <si>
    <t>http://pbs.twimg.com/profile_images/921489200934989828/xE6Ckw2C_normal.jpg</t>
  </si>
  <si>
    <t>http://pbs.twimg.com/profile_images/907652118688829440/FrshWMKt_normal.jpg</t>
  </si>
  <si>
    <t>http://pbs.twimg.com/profile_images/720991739377545221/ZUutMvoE_normal.jpg</t>
  </si>
  <si>
    <t>http://pbs.twimg.com/profile_images/911275599045578752/Z99IUpgn_normal.jpg</t>
  </si>
  <si>
    <t>http://pbs.twimg.com/profile_images/938059955403350016/bkPiHWA6_normal.jpg</t>
  </si>
  <si>
    <t>http://pbs.twimg.com/profile_images/928573056112508928/bGv-84V8_normal.jpg</t>
  </si>
  <si>
    <t>http://pbs.twimg.com/profile_images/943750014425235456/Gy4hEYmj_normal.jpg</t>
  </si>
  <si>
    <t>http://pbs.twimg.com/profile_images/943798276263989248/rtF5b24A_normal.jpg</t>
  </si>
  <si>
    <t>http://pbs.twimg.com/profile_images/937532429866188800/DZbZ39Q5_normal.jpg</t>
  </si>
  <si>
    <t>http://pbs.twimg.com/profile_images/943404075617460224/-PjfsxnT_normal.jpg</t>
  </si>
  <si>
    <t>http://pbs.twimg.com/profile_images/722415827241213953/QTYERCb2_normal.jpg</t>
  </si>
  <si>
    <t>http://pbs.twimg.com/profile_images/942022065909043200/UYI5VLrf_normal.jpg</t>
  </si>
  <si>
    <t>http://pbs.twimg.com/profile_images/871312611375067136/eVaY1zBq_normal.jpg</t>
  </si>
  <si>
    <t>http://pbs.twimg.com/profile_images/852990810425610240/YnIPWOQw_normal.jpg</t>
  </si>
  <si>
    <t>http://pbs.twimg.com/profile_images/928975902754648064/_PQHW51O_normal.jpg</t>
  </si>
  <si>
    <t>http://pbs.twimg.com/profile_images/893130914716307457/menxq7fD_normal.jpg</t>
  </si>
  <si>
    <t>http://pbs.twimg.com/profile_images/858660504520097793/B_tukM4n_normal.jpg</t>
  </si>
  <si>
    <t>http://pbs.twimg.com/profile_images/938271185397256194/mJ8Xiq9D_normal.jpg</t>
  </si>
  <si>
    <t>http://pbs.twimg.com/profile_images/727531709391052802/nO4qvxvn_normal.jpg</t>
  </si>
  <si>
    <t>https://twitter.com/sonafox2217</t>
  </si>
  <si>
    <t>https://twitter.com/yourbookzone</t>
  </si>
  <si>
    <t>https://twitter.com/itandfeel</t>
  </si>
  <si>
    <t>https://twitter.com/sengyotei</t>
  </si>
  <si>
    <t>https://twitter.com/makoto_sanda</t>
  </si>
  <si>
    <t>https://twitter.com/naoper1019</t>
  </si>
  <si>
    <t>https://twitter.com/brendarachel444</t>
  </si>
  <si>
    <t>https://twitter.com/gfxcoach</t>
  </si>
  <si>
    <t>https://twitter.com/writer_c4w</t>
  </si>
  <si>
    <t>https://twitter.com/kassuibasstrb</t>
  </si>
  <si>
    <t>https://twitter.com/trinidadvevnne2</t>
  </si>
  <si>
    <t>https://twitter.com/meredithdrake42</t>
  </si>
  <si>
    <t>https://twitter.com/okuyasuki</t>
  </si>
  <si>
    <t>https://twitter.com/clachannel</t>
  </si>
  <si>
    <t>https://twitter.com/s_tonelico</t>
  </si>
  <si>
    <t>https://twitter.com/yu_a810</t>
  </si>
  <si>
    <t>https://twitter.com/yabu_ten</t>
  </si>
  <si>
    <t>https://twitter.com/rengren</t>
  </si>
  <si>
    <t>https://twitter.com/kanda_2000</t>
  </si>
  <si>
    <t>https://twitter.com/eigahiho</t>
  </si>
  <si>
    <t>https://twitter.com/solsticepublish</t>
  </si>
  <si>
    <t>https://twitter.com/amazngbookzone</t>
  </si>
  <si>
    <t>https://twitter.com/amazngauthors</t>
  </si>
  <si>
    <t>https://twitter.com/andriacastro162</t>
  </si>
  <si>
    <t>https://twitter.com/blogs4books</t>
  </si>
  <si>
    <t>https://twitter.com/starwars_store</t>
  </si>
  <si>
    <t>https://twitter.com/readerfaves</t>
  </si>
  <si>
    <t>https://twitter.com/mj_alo</t>
  </si>
  <si>
    <t>https://twitter.com/misachan56</t>
  </si>
  <si>
    <t>https://twitter.com/mommashelping</t>
  </si>
  <si>
    <t>https://twitter.com/udon019udon</t>
  </si>
  <si>
    <t>https://twitter.com/areck0001</t>
  </si>
  <si>
    <t>https://twitter.com/jamesmccleese2</t>
  </si>
  <si>
    <t>https://twitter.com/daayani1a</t>
  </si>
  <si>
    <t>https://twitter.com/bongtao</t>
  </si>
  <si>
    <t>https://twitter.com/f4fshwyqdcsıczv</t>
  </si>
  <si>
    <t>https://twitter.com/benedictine555</t>
  </si>
  <si>
    <t>https://twitter.com/toranekotorajit</t>
  </si>
  <si>
    <t>https://twitter.com/xlahito</t>
  </si>
  <si>
    <t>https://twitter.com/rickyhackz</t>
  </si>
  <si>
    <t>https://twitter.com/spıegel_alles</t>
  </si>
  <si>
    <t>https://twitter.com/spıegel_wirtsch</t>
  </si>
  <si>
    <t>https://twitter.com/b1hub</t>
  </si>
  <si>
    <t>https://twitter.com/pieceofshirt</t>
  </si>
  <si>
    <t>https://twitter.com/fokjxqbx2tjaazz</t>
  </si>
  <si>
    <t>https://twitter.com/pairs_official</t>
  </si>
  <si>
    <t>https://twitter.com/shadyiaascendnt</t>
  </si>
  <si>
    <t>https://twitter.com/howellwave</t>
  </si>
  <si>
    <t>https://twitter.com/ebonilategan291</t>
  </si>
  <si>
    <t>https://twitter.com/yargdpirate</t>
  </si>
  <si>
    <t>https://twitter.com/tamago22313</t>
  </si>
  <si>
    <t>https://twitter.com/mitrasphere_pr</t>
  </si>
  <si>
    <t>https://twitter.com/titim663</t>
  </si>
  <si>
    <t>https://twitter.com/witsetse</t>
  </si>
  <si>
    <t>https://twitter.com/tes63may2</t>
  </si>
  <si>
    <t>https://twitter.com/cherisealbert22</t>
  </si>
  <si>
    <t>https://twitter.com/mrsfreshness</t>
  </si>
  <si>
    <t>https://twitter.com/zzzwatarı</t>
  </si>
  <si>
    <t>https://twitter.com/young_jump</t>
  </si>
  <si>
    <t>https://twitter.com/24yuzuyuzu24</t>
  </si>
  <si>
    <t>https://twitter.com/necpc_pc</t>
  </si>
  <si>
    <t>https://twitter.com/daichi0700318</t>
  </si>
  <si>
    <t>https://twitter.com/virgilrapp849</t>
  </si>
  <si>
    <t>https://twitter.com/periantoniou</t>
  </si>
  <si>
    <t>https://twitter.com/jdaykin</t>
  </si>
  <si>
    <t>https://twitter.com/lorineholmes428</t>
  </si>
  <si>
    <t>https://twitter.com/cocoramama</t>
  </si>
  <si>
    <t>https://twitter.com/chiyog_1566</t>
  </si>
  <si>
    <t>https://twitter.com/mgegytlgpozujo1</t>
  </si>
  <si>
    <t>https://twitter.com/teaponpon</t>
  </si>
  <si>
    <t>https://twitter.com/tuttotechnet</t>
  </si>
  <si>
    <t>https://twitter.com/whitecube74u</t>
  </si>
  <si>
    <t>https://twitter.com/midori_1433</t>
  </si>
  <si>
    <t>https://twitter.com/puffyka81</t>
  </si>
  <si>
    <t>https://twitter.com/faktillon</t>
  </si>
  <si>
    <t>https://twitter.com/biidoro_</t>
  </si>
  <si>
    <t>https://twitter.com/onlinedealsın</t>
  </si>
  <si>
    <t>https://twitter.com/jasonraimondo1</t>
  </si>
  <si>
    <t>https://twitter.com/authorc_anthony</t>
  </si>
  <si>
    <t>https://twitter.com/gracielastesano</t>
  </si>
  <si>
    <t>https://twitter.com/miyakosi</t>
  </si>
  <si>
    <t>https://twitter.com/secry</t>
  </si>
  <si>
    <t>https://twitter.com/mercari_oku</t>
  </si>
  <si>
    <t>https://twitter.com/batakochan0211</t>
  </si>
  <si>
    <t>https://twitter.com/pachigabu_jp</t>
  </si>
  <si>
    <t>https://twitter.com/ganz3104</t>
  </si>
  <si>
    <t>https://twitter.com/jillian22161193</t>
  </si>
  <si>
    <t>https://twitter.com/_pinkicecream_</t>
  </si>
  <si>
    <t>https://twitter.com/momo_roll</t>
  </si>
  <si>
    <t>https://twitter.com/rasheedahughe13</t>
  </si>
  <si>
    <t>https://twitter.com/kokonag222</t>
  </si>
  <si>
    <t>https://twitter.com/mwanewyork</t>
  </si>
  <si>
    <t>https://twitter.com/1tomstraw</t>
  </si>
  <si>
    <t>https://twitter.com/rin_sykz</t>
  </si>
  <si>
    <t>https://twitter.com/faydra_deon</t>
  </si>
  <si>
    <t>https://twitter.com/lucydawsonbooks</t>
  </si>
  <si>
    <t>https://twitter.com/haylenbeck</t>
  </si>
  <si>
    <t>https://twitter.com/stuartneville</t>
  </si>
  <si>
    <t>https://twitter.com/booktweeter</t>
  </si>
  <si>
    <t>https://twitter.com/t_tokumutaisa</t>
  </si>
  <si>
    <t>https://twitter.com/yasuurishopping</t>
  </si>
  <si>
    <t>https://twitter.com/p3drox</t>
  </si>
  <si>
    <t>https://twitter.com/angleaisenberg3</t>
  </si>
  <si>
    <t>https://twitter.com/cgilferrara</t>
  </si>
  <si>
    <t>https://twitter.com/cosmonauty</t>
  </si>
  <si>
    <t>https://twitter.com/5minjournal</t>
  </si>
  <si>
    <t>https://twitter.com/saydie1122</t>
  </si>
  <si>
    <t>https://twitter.com/punkbln</t>
  </si>
  <si>
    <t>https://twitter.com/vzbv</t>
  </si>
  <si>
    <t>https://twitter.com/dlfmedien</t>
  </si>
  <si>
    <t>https://twitter.com/pandugar</t>
  </si>
  <si>
    <t>https://twitter.com/itsmepmc2</t>
  </si>
  <si>
    <t>https://twitter.com/yuyan0108</t>
  </si>
  <si>
    <t>https://twitter.com/5oqe8t16oazqe8l</t>
  </si>
  <si>
    <t>https://twitter.com/ankeito1</t>
  </si>
  <si>
    <t>https://twitter.com/brbrbrbrbrbrb12</t>
  </si>
  <si>
    <t>https://twitter.com/animeka_2010</t>
  </si>
  <si>
    <t>https://twitter.com/smgellie</t>
  </si>
  <si>
    <t>https://twitter.com/soverybritish</t>
  </si>
  <si>
    <t>https://twitter.com/chaebria610</t>
  </si>
  <si>
    <t>https://twitter.com/monstkyoku99</t>
  </si>
  <si>
    <t>https://twitter.com/kr_lol_kakin</t>
  </si>
  <si>
    <t>https://twitter.com/kokohibimeigens</t>
  </si>
  <si>
    <t>https://twitter.com/ardellbrumbaug7</t>
  </si>
  <si>
    <t>https://twitter.com/hiringforamazon</t>
  </si>
  <si>
    <t>https://twitter.com/samyiki</t>
  </si>
  <si>
    <t>https://twitter.com/shondamccune591</t>
  </si>
  <si>
    <t>https://twitter.com/ttsıgnal1</t>
  </si>
  <si>
    <t>https://twitter.com/jennine_velette</t>
  </si>
  <si>
    <t>https://twitter.com/dealsnalerts</t>
  </si>
  <si>
    <t>https://twitter.com/pajarobien</t>
  </si>
  <si>
    <t>https://twitter.com/caileefrancis</t>
  </si>
  <si>
    <t>https://twitter.com/mc_axis</t>
  </si>
  <si>
    <t>https://twitter.com/holcotdw</t>
  </si>
  <si>
    <t>https://twitter.com/tcmgglobal</t>
  </si>
  <si>
    <t>https://twitter.com/az_puyo</t>
  </si>
  <si>
    <t>https://twitter.com/kugel_ffbe</t>
  </si>
  <si>
    <t>https://twitter.com/ghifto</t>
  </si>
  <si>
    <t>https://twitter.com/haltyballa</t>
  </si>
  <si>
    <t>https://twitter.com/cost2build_uk</t>
  </si>
  <si>
    <t>https://twitter.com/newbookınfo</t>
  </si>
  <si>
    <t>https://twitter.com/diarrhingus</t>
  </si>
  <si>
    <t>https://twitter.com/erga41</t>
  </si>
  <si>
    <t>https://twitter.com/qrais_usagi</t>
  </si>
  <si>
    <t>https://twitter.com/imamurayuki</t>
  </si>
  <si>
    <t>https://twitter.com/solmage</t>
  </si>
  <si>
    <t>https://twitter.com/authorltaylor</t>
  </si>
  <si>
    <t>https://twitter.com/susannahdevine2</t>
  </si>
  <si>
    <t>https://twitter.com/gigihardin1523</t>
  </si>
  <si>
    <t>https://twitter.com/samborunning</t>
  </si>
  <si>
    <t>https://twitter.com/0xfran</t>
  </si>
  <si>
    <t>https://twitter.com/pleursdeveuve</t>
  </si>
  <si>
    <t>https://twitter.com/black_hawk8492</t>
  </si>
  <si>
    <t>https://twitter.com/mayasan_gg</t>
  </si>
  <si>
    <t>https://twitter.com/ilanajohnson219</t>
  </si>
  <si>
    <t>https://twitter.com/mtmagee1013m</t>
  </si>
  <si>
    <t>https://twitter.com/authorshout</t>
  </si>
  <si>
    <t>https://twitter.com/jackieweger</t>
  </si>
  <si>
    <t>https://twitter.com/pizzazz_books</t>
  </si>
  <si>
    <t>https://twitter.com/dabuze_zz</t>
  </si>
  <si>
    <t>https://twitter.com/billward10bill</t>
  </si>
  <si>
    <t>https://twitter.com/tatu_o3o</t>
  </si>
  <si>
    <t>https://twitter.com/amazon_tw5</t>
  </si>
  <si>
    <t>https://twitter.com/kik_carmelmoore</t>
  </si>
  <si>
    <t>https://twitter.com/dawnalucien1294</t>
  </si>
  <si>
    <t>https://twitter.com/lisagillis_</t>
  </si>
  <si>
    <t>https://twitter.com/eichinchanglim</t>
  </si>
  <si>
    <t>https://twitter.com/thenext_step123</t>
  </si>
  <si>
    <t>https://twitter.com/twittecno</t>
  </si>
  <si>
    <t>https://twitter.com/kazukitoakane</t>
  </si>
  <si>
    <t>https://twitter.com/neru_46_aptask</t>
  </si>
  <si>
    <t>https://twitter.com/glasgowisgrande</t>
  </si>
  <si>
    <t>https://twitter.com/linkedsupply</t>
  </si>
  <si>
    <t>https://twitter.com/imnotanironwall</t>
  </si>
  <si>
    <t>https://twitter.com/gelatobear</t>
  </si>
  <si>
    <t>https://twitter.com/shanitapalmer11</t>
  </si>
  <si>
    <t>https://twitter.com/cherisemarc39</t>
  </si>
  <si>
    <t>https://twitter.com/dorageorge1708</t>
  </si>
  <si>
    <t>https://twitter.com/ragtaggiggagon</t>
  </si>
  <si>
    <t>https://twitter.com/aarongritsch</t>
  </si>
  <si>
    <t>https://twitter.com/diariessurvivor</t>
  </si>
  <si>
    <t>https://twitter.com/mhajim_central</t>
  </si>
  <si>
    <t>https://twitter.com/mariothomas</t>
  </si>
  <si>
    <t>https://twitter.com/misty_sulouff</t>
  </si>
  <si>
    <t>https://twitter.com/christypastore</t>
  </si>
  <si>
    <t>https://twitter.com/rcalabelgroupuk</t>
  </si>
  <si>
    <t>https://twitter.com/amazonmusicuk</t>
  </si>
  <si>
    <t>https://twitter.com/quill_annamaria</t>
  </si>
  <si>
    <t>https://twitter.com/tracie022</t>
  </si>
  <si>
    <t>https://twitter.com/iiyopurin</t>
  </si>
  <si>
    <t>https://twitter.com/22ılias22</t>
  </si>
  <si>
    <t>https://twitter.com/shavond83014167</t>
  </si>
  <si>
    <t>https://twitter.com/daysiruth416</t>
  </si>
  <si>
    <t>https://twitter.com/lainegriggs2367</t>
  </si>
  <si>
    <t>https://twitter.com/fs_twi</t>
  </si>
  <si>
    <t>https://twitter.com/mesotabi</t>
  </si>
  <si>
    <t>https://twitter.com/gracenmiller</t>
  </si>
  <si>
    <t>https://twitter.com/aiueo110book</t>
  </si>
  <si>
    <t>https://twitter.com/3470jack</t>
  </si>
  <si>
    <t>https://twitter.com/cg_orange_inc</t>
  </si>
  <si>
    <t>https://twitter.com/i_mahasin</t>
  </si>
  <si>
    <t>https://twitter.com/mamasquare714</t>
  </si>
  <si>
    <t>https://twitter.com/amazonvideo_jp</t>
  </si>
  <si>
    <t>https://twitter.com/srebon</t>
  </si>
  <si>
    <t>https://twitter.com/hukumotoyasuko</t>
  </si>
  <si>
    <t>https://twitter.com/henmikumajiroui</t>
  </si>
  <si>
    <t>https://twitter.com/trpg_online</t>
  </si>
  <si>
    <t>https://twitter.com/authorkzink</t>
  </si>
  <si>
    <t>https://twitter.com/snmr_201</t>
  </si>
  <si>
    <t>https://twitter.com/xkvkyjvhjwguw11</t>
  </si>
  <si>
    <t>https://twitter.com/zhaozhaoman</t>
  </si>
  <si>
    <t>https://twitter.com/jannatulchaity0</t>
  </si>
  <si>
    <t>https://twitter.com/idevadhikari</t>
  </si>
  <si>
    <t>https://twitter.com/ttindia</t>
  </si>
  <si>
    <t>https://twitter.com/satzsathish08</t>
  </si>
  <si>
    <t>https://twitter.com/shivaroor</t>
  </si>
  <si>
    <t>https://twitter.com/g_tara3</t>
  </si>
  <si>
    <t>https://twitter.com/tesigotuitero</t>
  </si>
  <si>
    <t>https://twitter.com/timekeeper</t>
  </si>
  <si>
    <t>https://twitter.com/amasalegame</t>
  </si>
  <si>
    <t>https://twitter.com/marilynfrenche</t>
  </si>
  <si>
    <t>https://twitter.com/juliaangwin</t>
  </si>
  <si>
    <t>https://twitter.com/111publishing</t>
  </si>
  <si>
    <t>https://twitter.com/the_book_queen</t>
  </si>
  <si>
    <t>https://twitter.com/hollydodd80</t>
  </si>
  <si>
    <t>https://twitter.com/yuiooooyui</t>
  </si>
  <si>
    <t>https://twitter.com/koiame_anime</t>
  </si>
  <si>
    <t>https://twitter.com/attentionget</t>
  </si>
  <si>
    <t>https://twitter.com/murasakimitsuru</t>
  </si>
  <si>
    <t>https://twitter.com/nyankonarabe</t>
  </si>
  <si>
    <t>https://twitter.com/sharanbachelde3</t>
  </si>
  <si>
    <t>https://twitter.com/odette_yasutake</t>
  </si>
  <si>
    <t>https://twitter.com/noelbarwood</t>
  </si>
  <si>
    <t>https://twitter.com/natsecsoc</t>
  </si>
  <si>
    <t>https://twitter.com/fuwarin</t>
  </si>
  <si>
    <t>https://twitter.com/kaveve</t>
  </si>
  <si>
    <t>https://twitter.com/bıblıothequea</t>
  </si>
  <si>
    <t>https://twitter.com/uumt10141</t>
  </si>
  <si>
    <t>https://twitter.com/4komapalette</t>
  </si>
  <si>
    <t>https://twitter.com/k2_ryuku</t>
  </si>
  <si>
    <t>https://twitter.com/legendary_rts</t>
  </si>
  <si>
    <t>https://twitter.com/sochatolocha</t>
  </si>
  <si>
    <t>https://twitter.com/successrockets</t>
  </si>
  <si>
    <t>https://twitter.com/garybizzo</t>
  </si>
  <si>
    <t>https://twitter.com/urahoyik</t>
  </si>
  <si>
    <t>https://twitter.com/andrade1_carlos</t>
  </si>
  <si>
    <t>https://twitter.com/f14zero</t>
  </si>
  <si>
    <t>https://twitter.com/bnbpubs</t>
  </si>
  <si>
    <t>https://twitter.com/ulagriffith2869</t>
  </si>
  <si>
    <t>https://twitter.com/modestasteinka9</t>
  </si>
  <si>
    <t>https://twitter.com/jetaylor75</t>
  </si>
  <si>
    <t>https://twitter.com/kenett1</t>
  </si>
  <si>
    <t>https://twitter.com/josefreedomve</t>
  </si>
  <si>
    <t>https://twitter.com/tammysdragonfly</t>
  </si>
  <si>
    <t>https://twitter.com/eboniquarterma5</t>
  </si>
  <si>
    <t>https://twitter.com/jd_bodabu</t>
  </si>
  <si>
    <t>https://twitter.com/tmnw2knews</t>
  </si>
  <si>
    <t>https://twitter.com/zwyemag3y7hnu5g</t>
  </si>
  <si>
    <t>https://twitter.com/nobochin55110</t>
  </si>
  <si>
    <t>https://twitter.com/botgardenssa</t>
  </si>
  <si>
    <t>https://twitter.com/vertiemaxwell11</t>
  </si>
  <si>
    <t>https://twitter.com/wingback_t</t>
  </si>
  <si>
    <t>https://twitter.com/bh34kb17</t>
  </si>
  <si>
    <t>https://twitter.com/dolynkeys</t>
  </si>
  <si>
    <t>https://twitter.com/tech_tandem</t>
  </si>
  <si>
    <t>https://twitter.com/kankipub</t>
  </si>
  <si>
    <t>https://twitter.com/dokuo350</t>
  </si>
  <si>
    <t>https://twitter.com/thomaskaynak281</t>
  </si>
  <si>
    <t>https://twitter.com/shinr_a</t>
  </si>
  <si>
    <t>https://twitter.com/gura_20_11</t>
  </si>
  <si>
    <t>https://twitter.com/imas_sokugai</t>
  </si>
  <si>
    <t>https://twitter.com/rebeccagrace234</t>
  </si>
  <si>
    <t>https://twitter.com/tx5x6zvnxjdp5m4</t>
  </si>
  <si>
    <t>https://twitter.com/gheorghepetre</t>
  </si>
  <si>
    <t>https://twitter.com/tsumorou</t>
  </si>
  <si>
    <t>https://twitter.com/bluebirdbrige</t>
  </si>
  <si>
    <t>https://twitter.com/sharonnovak5</t>
  </si>
  <si>
    <t>https://twitter.com/gta5_hqck</t>
  </si>
  <si>
    <t>https://twitter.com/clawfa_0103</t>
  </si>
  <si>
    <t>https://twitter.com/okzcd</t>
  </si>
  <si>
    <t>https://twitter.com/fnicodemo</t>
  </si>
  <si>
    <t>https://twitter.com/repubblica</t>
  </si>
  <si>
    <t>https://twitter.com/wibradiolive</t>
  </si>
  <si>
    <t>https://twitter.com/gchq</t>
  </si>
  <si>
    <t>https://twitter.com/bschocbar</t>
  </si>
  <si>
    <t>https://twitter.com/tetokon</t>
  </si>
  <si>
    <t>https://twitter.com/shuhei0919y</t>
  </si>
  <si>
    <t>https://twitter.com/esports_byakuya</t>
  </si>
  <si>
    <t>https://twitter.com/queenhoneybee50</t>
  </si>
  <si>
    <t>https://twitter.com/thesourcesmjazz</t>
  </si>
  <si>
    <t>https://twitter.com/nngybrmlnnpxb11</t>
  </si>
  <si>
    <t>https://twitter.com/una0902s</t>
  </si>
  <si>
    <t>https://twitter.com/lamuneirol</t>
  </si>
  <si>
    <t>https://twitter.com/eugenieferguso8</t>
  </si>
  <si>
    <t>https://twitter.com/dianhowe1992</t>
  </si>
  <si>
    <t>https://twitter.com/kaito09969938</t>
  </si>
  <si>
    <t>https://twitter.com/ajw1970</t>
  </si>
  <si>
    <t>https://twitter.com/hakethkotb</t>
  </si>
  <si>
    <t>https://twitter.com/shojobeat</t>
  </si>
  <si>
    <t>https://twitter.com/eangeluskehler</t>
  </si>
  <si>
    <t>https://twitter.com/hiromoo</t>
  </si>
  <si>
    <t>https://twitter.com/shito_stereo</t>
  </si>
  <si>
    <t>https://twitter.com/dwaguide</t>
  </si>
  <si>
    <t>https://twitter.com/awscloud</t>
  </si>
  <si>
    <t>https://twitter.com/matillion</t>
  </si>
  <si>
    <t>https://twitter.com/noramistress</t>
  </si>
  <si>
    <t>https://twitter.com/marylschmidt</t>
  </si>
  <si>
    <t>https://twitter.com/shimabarak</t>
  </si>
  <si>
    <t>https://twitter.com/priscilla_slack</t>
  </si>
  <si>
    <t>https://twitter.com/iliananicholso5</t>
  </si>
  <si>
    <t>https://twitter.com/chlosaki_</t>
  </si>
  <si>
    <t>https://twitter.com/maigo253</t>
  </si>
  <si>
    <t>https://twitter.com/suberu_banana</t>
  </si>
  <si>
    <t>https://twitter.com/donaldverger</t>
  </si>
  <si>
    <t>https://twitter.com/fıl7xfklmyyo8po</t>
  </si>
  <si>
    <t>https://twitter.com/alexrisley</t>
  </si>
  <si>
    <t>https://twitter.com/superdorsa</t>
  </si>
  <si>
    <t>https://twitter.com/buyacooldrone</t>
  </si>
  <si>
    <t>https://twitter.com/stiqzfdvtouv6oh</t>
  </si>
  <si>
    <t>https://twitter.com/goingpotty</t>
  </si>
  <si>
    <t>https://twitter.com/armorgardltd</t>
  </si>
  <si>
    <t>sonafox2217
RT @movietvtechgeek: Tech Geek
Deals: #6: Fujifilm Instax Mini
7s Red Instant Film Camera https://t.co/iQjoPVnuZo
https://t.co/j5IE3rwrtJ</t>
  </si>
  <si>
    <t>yourbookzone
Take a chance on a Great New Author!
80% 5 Stars. Jesse Russell's new
Black Flag Series. https://t.co/OMbgvdRrA3
https://t.co/JBVzWF03sv</t>
  </si>
  <si>
    <t>itandfeel
Amazon Music dejará de permitirnos
subir nuestros propios archivos
MP3 https://t.co/XwlYQcC8oH</t>
  </si>
  <si>
    <t>sengyotei
RT @makoto_sanda: 【本日発売！】講談社タイガからの新作『ジンカン
神祇鑑定人・九鬼隗一郎』、ついに本日発売です！ タイガの創刊時から告知されつつお待たせしていた、眼帯上司の呪い鑑定人と頼りない新人のタッグもの。この年末のお供に是非。
https://t.co…</t>
  </si>
  <si>
    <t xml:space="preserve">makoto_sanda
</t>
  </si>
  <si>
    <t>naoper1019
ムオサムの乞食リスト https://t.co/a9PkbkhmGZ
@amazonさんから 本名見えてたら笑って</t>
  </si>
  <si>
    <t>brendarachel444
My New Book IN THIS MOMENT ANGELS’
SWEET REFLECTIONS Amazon: https://t.co/SLKTsZRG2W
https://t.co/Lj4dIrrItm</t>
  </si>
  <si>
    <t>gfxcoach
RT @writer_c4w: German 2 Swear
Word Coloring Book: Fluch- und
Schimpfmalbuch fur Erwachsene b...
https://t.co/Olf3u4FhcP via @amazon
@Night…</t>
  </si>
  <si>
    <t xml:space="preserve">writer_c4w
</t>
  </si>
  <si>
    <t>kassuibasstrb
RT @hikikomolism: 情弱といえば、見開きの新聞広告に男はつらいよ全話のDVDセットが、80000円近くの値段で売っているのを見た。今月の新聞だ。呆気にとられた。月300円のAmazonプライム会員になれば、全話無料で見れる。釣りバカもだ。新聞を読んでいる購読層の…</t>
  </si>
  <si>
    <t>trinidadvevnne2
RT @movietvtechgeek: Tech Geek
Deals: #5: Fujifilm Instax Mini
7s Indigo Instant Film Camera https://t.co/Ao8x5wwhFH
https://t.co/hUOhIl8mCt</t>
  </si>
  <si>
    <t>meredithdrake42
RT @movietvtechgeek: Movie Geek
Deals: #1: The Mel Brooks Deluxe
Collection [Blu-ray] https://t.co/rHeRCnYP6F</t>
  </si>
  <si>
    <t>okuyasuki
@clachannel しーらさんの感想💋✨ そしてAmazonのレビューの
圧倒的高評価に ハートを突き動かされましたよ。🤩💘 プレイし終わった後
わたくしも バブリーなナオンに なってしまうかもしれません。🌹✨
MHWもアメージングに 楽しみです。☺️✨</t>
  </si>
  <si>
    <t xml:space="preserve">clachannel
</t>
  </si>
  <si>
    <t>s_tonelico
RT @hinekurebow: 「おちんちん型ワッフルメーカー」発売中！購入⇒https://t.co/s9B0c1XS4T
https://t.co/qwxSt8fDL9</t>
  </si>
  <si>
    <t>yu_a810
RT @YABU_Ten: 【宣伝】『イナズマイレブン』（旧作）が再配信されます！！「サンデーうぇぶり」のサイトで22日（金）0時より毎週更新！無料で読めるので、この機会にぜひ！！！
https://t.co/WC92xkN1bQ ｡o０コミックスも発売中です。。。
http…</t>
  </si>
  <si>
    <t xml:space="preserve">yabu_ten
</t>
  </si>
  <si>
    <t>rengren
8 top-rated iPhone X cases on Amazon
https://t.co/BRkLd6JdiR</t>
  </si>
  <si>
    <t>kanda_2000
RT @eigahiho: 映画秘宝２月号は本日発売⑨映画訃報は、横尾忠則が偲ぶ親友・土屋嘉男。映画界屈指の怪人・梶原和男を江戸木純が悼む。稀代のカルトリーダーの生涯を、柳下毅一郎、高橋ヨシキ、滝本誠、山崎智之が実像、虚像、妄想、音楽の観点から再検証する「チャールズ・マンソン死…</t>
  </si>
  <si>
    <t xml:space="preserve">eigahiho
</t>
  </si>
  <si>
    <t>bernardfoong
Life, love &amp;amp; sensuality! https://t.co/TMLXLEKzip
https://t.co/OcjIjBgLTK #p2016t
@IndieBooksPromo #ASMSG #booklove
https://t.co/kZ8LRz66gV</t>
  </si>
  <si>
    <t xml:space="preserve">solsticepublish
</t>
  </si>
  <si>
    <t>amazngbookzone
Take a chance on a Great New Author!
80% 5 Stars. Jesse Russell's new
Black Flag Series. https://t.co/60jgGebyQn
https://t.co/A8wf8ClKYw</t>
  </si>
  <si>
    <t>amazngauthors
Take a chance on a Great New Author!
80% 5 Stars. Jesse Russell's new
Black Flag Series. https://t.co/OBjR5XhAEV
https://t.co/pencoyBwso</t>
  </si>
  <si>
    <t>andriacastro162
RT @movietvtechgeek: Tech Geek
Deals: #6: Fujifilm Instax Mini
7s Red Instant Film Camera https://t.co/iQjoPVnuZo
https://t.co/j5IE3rwrtJ</t>
  </si>
  <si>
    <t>blogs4books
Take a chance on a Great New Author!
80% 5 Stars. Jesse Russell's new
Black Flag Series. https://t.co/4VX0u2AD7q
https://t.co/JJMIvd8aao</t>
  </si>
  <si>
    <t>starwars_store
Star Wars Men's Casual Day T-Shirt
https://t.co/6qUb7aJoU2 #StarWars
#StormTrooper #TheForceAwakens
https://t.co/BLqx0C2aof</t>
  </si>
  <si>
    <t>readerfaves
Take a chance on a Great New Author!
80% 5 Stars. Jesse Russell's new
Black Flag Series. https://t.co/LSAhNAwuiu
https://t.co/zTR2n1xvSS</t>
  </si>
  <si>
    <t>mj_alo
Amazon va a por todas con las series
españolas: firma acuerdo importante
con RTVE, Mediaset y Atresmedia.…
https://t.co/oFhHu7O3J7</t>
  </si>
  <si>
    <t>misachan56
RT @hinekurebow: 「おちんちん型ワッフルメーカー」発売中！購入⇒https://t.co/s9B0c1XS4T
https://t.co/qwxSt8fDL9</t>
  </si>
  <si>
    <t>mommashelping
I save an amazing amount of time
each month with Prime! https://t.co/lNNDNx1JYo</t>
  </si>
  <si>
    <t>daysinewborn663
RT @movietvtechgeek: Tech Geek
Deals: #5: Fujifilm Instax Mini
7s Indigo Instant Film Camera https://t.co/Ao8x5wwhFH
https://t.co/hUOhIl8mCt</t>
  </si>
  <si>
    <t>udon019udon
#aaronreckgiveaway welcomes back
#paypal as a prize option. Ends
01/15/2018 #amazon is still an
option from… https://t.co/qfZyTOxx7K</t>
  </si>
  <si>
    <t xml:space="preserve">areck0001
</t>
  </si>
  <si>
    <t xml:space="preserve">jamesmccleese2
</t>
  </si>
  <si>
    <t>daayani1a
RT @bongtao: ความญี่ปุ่น: สั่งของออนไลน์จาก
Amazon jp ไว้ล่วงหน้า พอเช็คอินโรงแรมเปิดประตูห้องเข้ามา
ของก็ถูกเอามาวางรอเรียบร้อยแบบนี้ละ
ก…</t>
  </si>
  <si>
    <t xml:space="preserve">bongtao
</t>
  </si>
  <si>
    <t>f4fshwyqdcsıczv
RT @movietvtechgeek: Tech Geek
Deals: #6: Fujifilm Instax Mini
7s Red Instant Film Camera https://t.co/iQjoPVnuZo
https://t.co/j5IE3rwrtJ</t>
  </si>
  <si>
    <t>benedictine555
RT @toranekotorajit: 情けない顔www https://t.co/nbjUJ0lo6K
#情けない #熟睡 #ハンモック #トラネコトラジ #トラジ
#茶トラ #猫 #valu #cat #tabby #redtabby
#chat #katze #ka…</t>
  </si>
  <si>
    <t xml:space="preserve">toranekotorajit
</t>
  </si>
  <si>
    <t>xlahito
RT @KLIMTechs: 🎁🌟 #CONCOURS DE
NOËL 🌟 🎁 💺🎀 Tente de gagner
un Siège Gaming #KLIM 1st d'une
valeur de 349€ ! ➡️ https://t.co/AsL7qSnAZy…</t>
  </si>
  <si>
    <t>rickyhackz
PSNアカウント作成する時メール認証しないといけなく面倒い方の為の代行も始めました。おまけにハックも致します
例え→BO2Hack 1垢作成 2000円 Bo2Hack 2垢作成
4000円 　Bo2Hack 3垢作成 5000円 お支払いはAmazonギフトになります。</t>
  </si>
  <si>
    <t>spıegel_alles
China-Kopien von Druckerpatronen:
Die Tintenkiller auf Amazon...
https://t.co/SJGvcu7b1t</t>
  </si>
  <si>
    <t>spıegel_wirtsch
China-Kopien von Druckerpatronen:
Die Tintenkiller auf Amazon...
https://t.co/JuIugzyxcC</t>
  </si>
  <si>
    <t>b1hub
With the https://t.co/l0pExzUWJd
home automation hub, you can control
your home with just your voice...with
a littl… https://t.co/GIjVRzjYK8</t>
  </si>
  <si>
    <t>pieceofshirt
1500 SMITE Gems - PC ONLY [Download]
https://t.co/4nPxHV0kkI #HiRezStudios
https://t.co/ZzXyz3yPef</t>
  </si>
  <si>
    <t>fokjxqbx2tjaazz
RT @pairs_official: 【クリスマスまであと4日！】
今Pairsに登録すると、抽選で500名様に Amazonギフト券1,000円分が当たる！
Pairsを始めるなら今がチャンス✨ 12/25まで！ #クリスマスボックス
#ペアーズに願いを https:/…</t>
  </si>
  <si>
    <t xml:space="preserve">pairs_official
</t>
  </si>
  <si>
    <t>shadyiaascendnt
RT @HowellWave: Justice for terrorists?
John Cannon? 'Our Justice' ebook
and paper. #RRBC #ASMSG https://t.co/5LN4NhSq6h
https://t.co/1llMj…</t>
  </si>
  <si>
    <t xml:space="preserve">howellwave
</t>
  </si>
  <si>
    <t>ebonilategan291
RT @movietvtechgeek: Movie Geek
Deals: #1: The Mel Brooks Deluxe
Collection [Blu-ray] https://t.co/rHeRCnYP6F</t>
  </si>
  <si>
    <t>yargdpirate
Noontec noise cancelling headphones
$50 coupon available, great New
Year gift: https://t.co/AcNMNZ4x4w
https://t.co/f7DGymODIe #giveaway</t>
  </si>
  <si>
    <t>tamago22313
RT @mitrasphere_pr: 【福はじめカウントダウン⑤】
本日23:59まで！ミトラス公式Twitterをフォローして期間中に毎日投稿される　#ミトラス福はじめカウントダウン　のハッシュタグ付きツイートをRTしてくれた人に、1日1名様にAmazonギフト券5000円…</t>
  </si>
  <si>
    <t xml:space="preserve">mitrasphere_pr
</t>
  </si>
  <si>
    <t>titim663
@witsetse C'est dommage ce site
est super. En 2 mois en jouant
aux concours, j'ai gagné deux lots
(une figurine pop… https://t.co/yS90IFVf8Q</t>
  </si>
  <si>
    <t xml:space="preserve">witsetse
</t>
  </si>
  <si>
    <t>tes63may2
同日発売でAmazonから同日出荷予定だった商品の片割れが到着して片割れが出荷準備中なので某かの運送業者がパンクしているっぽい（届いたのはヤマト）</t>
  </si>
  <si>
    <t>cherisealbert22
RT @movietvtechgeek: Tech Geek
Deals: #5: Fujifilm Instax Mini
7s Indigo Instant Film Camera https://t.co/Ao8x5wwhFH
https://t.co/hUOhIl8mCt</t>
  </si>
  <si>
    <t>mrsfreshness
Wow! I just entered for a chance
to win "Makeup Brush Cleaner 10s
Spin-try Electric Cosmet..." by
HOMEASY. https://t.co/ggrfuYQQ72
#giveaway</t>
  </si>
  <si>
    <t>zzzwatarı
RT @young_jump: 【かぐや様は告らせたい】 今週は…何回でもシコシコしてよくて
でも最低一回はシコってしなきゃいけなくて 限界に達した人が負けです！
※紙+電子版の累計200万部目前！最新8巻は1月19日発売！この巻から紙と電子の両方、同日発売になります！…</t>
  </si>
  <si>
    <t xml:space="preserve">young_jump
</t>
  </si>
  <si>
    <t>24yuzuyuzu24
RT @necpc_pc: 応募はフォロー＆リツイートだけ！抽選で毎日Amazonギフト券1,000円分がその場であたる！12/22（金）8:59まで！@necpc_pcをフォローし、この投稿をRT！規約→https://t.co/zaoWI4yoFH
#LAVIENoteNE…</t>
  </si>
  <si>
    <t xml:space="preserve">necpc_pc
</t>
  </si>
  <si>
    <t>daichi0700318
RT @pairs_official: 【クリスマスまであと1週間！】
今Pairsに登録すると、抽選で500名様に Amazonギフト券1,000円分が当たる！
Pairsを始めるなら今がチャンス✨ 12/25まで！ #クリスマスボックス
#ペアーズに願いを https:…</t>
  </si>
  <si>
    <t>virgilrapp849
RT @movietvtechgeek: Tech Geek
Deals: #5: Fujifilm Instax Mini
7s Indigo Instant Film Camera https://t.co/Ao8x5wwhFH
https://t.co/hUOhIl8mCt</t>
  </si>
  <si>
    <t>periantoniou
RT @jdaykin: Great work by Peri
&amp;amp; team to beautifully bring
https://t.co/27krXCIgbg to life
on Amazon Echo Show - if you unwrap
one this Ch…</t>
  </si>
  <si>
    <t xml:space="preserve">jdaykin
</t>
  </si>
  <si>
    <t>lorineholmes428
RT @movietvtechgeek: Tech Geek
Deals: #5: Fujifilm Instax Mini
7s Indigo Instant Film Camera https://t.co/Ao8x5wwhFH
https://t.co/hUOhIl8mCt</t>
  </si>
  <si>
    <t>cocoramama
amazonで色々注文したら荷物が細かく分かれてしまって、たくさん発送通知のメール来るし、連動して配送業者からも通知くるし、何がいつ到着するのかわかんなくなってきた´д`
;</t>
  </si>
  <si>
    <t>chiyog_1566
甘々と稲妻 Amazonビデオ ~ 中村悠一 https://t.co/Rn79SwFX7u
　おおープライムで観られるー</t>
  </si>
  <si>
    <t>mgegytlgpozujo1
RT @movietvtechgeek: Tech Geek
Deals: #6: Fujifilm Instax Mini
7s Red Instant Film Camera https://t.co/iQjoPVnuZo
https://t.co/j5IE3rwrtJ</t>
  </si>
  <si>
    <t>teaponpon
RT @okanenotsubo: 『150分企画』 Amazonギフト券100円分
応募方法 フォロー＆リツイート 締切 150分後 当選者はスクショをリプしてください
実績はいいね サイト登録などはありません #拡散希望 #プレゼント企画
#Amazonギフト…</t>
  </si>
  <si>
    <t>tuttotechnet
Firefox disponibile ufficialmente
per Amazon Fire Stick e Fire TV
https://t.co/j0rMXAusPV #Computer
https://t.co/hQN1oaQH5a</t>
  </si>
  <si>
    <t>whitecube74u
@MiDORi_1433 final E2000C(CS) ・素直な音なのでなんにでも合う
・モニターヘッドホンには敵わないけど音も取りやすい ・CとCSは色違い。マイクなしの無印もあり
https://t.co/dnN6Ssge1a</t>
  </si>
  <si>
    <t xml:space="preserve">midori_1433
</t>
  </si>
  <si>
    <t>puffyka81
RT @Faktillon: Die besten Fakten
als Buch &amp;gt; https://t.co/4kKGGQBl4X
Ehrliche Nachrichten auf &amp;gt; https://t.co/ZUXl9n25DK
https://t.co/2RwVg2i…</t>
  </si>
  <si>
    <t xml:space="preserve">faktillon
</t>
  </si>
  <si>
    <t>biidoro_
RT @biidoro_: 小学館より、「漫画家本 special
吉田秋生本」が12月25日(月)発売。 ⇒ https://t.co/CcLG7Gd0BO
画業40周年を迎えた吉田秋生。 デビュー作から「カリフォルニア物語」「吉祥天女」「BANANA
FISH」「櫻の園」を…</t>
  </si>
  <si>
    <t>onlinedealsın
Raymond : 50% Off or more for men
-- Amazon -- Rs. -- Fashion &amp;amp;
Apparels https://t.co/Px1WnzkBqc
#Deals #Offers</t>
  </si>
  <si>
    <t>jasonraimondo1
RT @AIMI_0904: 22日10時からAmazonページにて予約可能になります🎅✨
https://t.co/rOYAq7nf7T</t>
  </si>
  <si>
    <t>authorc_anthony
♥️TWENTY-FOUR HOURS♥️ Countdown
deal starts today for 0.99 cents
until December 28th! Grab your
copy on sale! 💋… https://t.co/thAeuGiyxb</t>
  </si>
  <si>
    <t>gracielastesano
RT @gracielastesano: #Libro #novela
"Inclinaciones Encontradas" de
Graciela Astesano https://t.co/zT0G4sOPs4
vía @amazon</t>
  </si>
  <si>
    <t>miyakosi
ずっと欲しかったミニクルーザー、Amazonのタイムセールで安かったから買ってしまった！
４０歳からスケボー始めたっていいじゃない！！ 早く冬休みにならないかな〜✨
#ミニクルーザー #ス… https://t.co/6UGRNm7Fvb</t>
  </si>
  <si>
    <t>secry
RT @hinekurebow: 「おちんちん型ワッフルメーカー」発売中！購入⇒https://t.co/s9B0c1XS4T
https://t.co/qwxSt8fDL9</t>
  </si>
  <si>
    <t>mercari_oku
「引きこもりで働けないんで、、、」 引きこもりで働かなくていいなんて、メルカリ転売者としては羨ましいんだけど(*゜∀゜*)♪
#メルカリ転売 #Amazon #副業 #パート #在宅ワーク
#内職 #お小遣い #無在庫</t>
  </si>
  <si>
    <t>batakochan0211
RT @ganz3104: たねぱんおすすめキャンペーン★ amazonギフト券を計20名様に抽選でプレゼント！
参加条件：フォロー&amp;amp;リツイート 締め切り：1月4日（発表は1月6日）
また、今ならたねぱんおすすめ賃貸のご入居で 家賃1ヶ月無料！祝い金3万！
詳しくはHPにて！…</t>
  </si>
  <si>
    <t xml:space="preserve">pachigabu_jp
</t>
  </si>
  <si>
    <t xml:space="preserve">ganz3104
</t>
  </si>
  <si>
    <t>jillian22161193
RT @movietvtechgeek: Tech Geek
Deals: #6: Fujifilm Instax Mini
7s Red Instant Film Camera https://t.co/iQjoPVnuZo
https://t.co/j5IE3rwrtJ</t>
  </si>
  <si>
    <t>_pinkicecream_
@momo_roll 良い色だよね♡ナツメ球ピンクで調べると確か出てくるよ✨Amazonで買った気がする笑
ラブホwwwそれよく言われるwww 部屋ピンクだし電気の色がエロいってwww
隠せないー😭細かい物片付けるの苦手すぎる😭… https://t.co/YLHrzXkm9b</t>
  </si>
  <si>
    <t xml:space="preserve">momo_roll
</t>
  </si>
  <si>
    <t>rasheedahughe13
RT @movietvtechgeek: Tech Geek
Deals: #5: Fujifilm Instax Mini
7s Indigo Instant Film Camera https://t.co/Ao8x5wwhFH
https://t.co/hUOhIl8mCt</t>
  </si>
  <si>
    <t>kokonag222
Amazon届いたぞ！ 休みをくれ！つくれない！ https://t.co/7Pi5EYMYLU</t>
  </si>
  <si>
    <t>mwanewyork
RT @1tomstraw: As Richard Castle
I wrote Heat Wave, Naked Heat,
Heat Rises, Frozen Heat, Deadly
Heat, Raging Heat, &amp;amp; Driving
Heat. Here I s…</t>
  </si>
  <si>
    <t xml:space="preserve">1tomstraw
</t>
  </si>
  <si>
    <t>rin_sykz
RT @mitrasphere_pr: 【福はじめカウントダウン⑤】
本日23:59まで！ミトラス公式Twitterをフォローして期間中に毎日投稿される　#ミトラス福はじめカウントダウン　のハッシュタグ付きツイートをRTしてくれた人に、1日1名様にAmazonギフト券5000円…</t>
  </si>
  <si>
    <t>faydra_deon
See the highly-rated eBook "A Mate's
Bite: Sassy Mates, Book 2" by Milly
Taiden https://t.co/302Fbs2PMB
https://t.co/885PGfV4OO</t>
  </si>
  <si>
    <t>lucydawsonbooks
RT @stuartneville: HERE AND GONE
by my alter ego @HaylenBeck is
only 99p across all UK e-book formats!
99p! Kindle users: https://t.co/8K8x…</t>
  </si>
  <si>
    <t xml:space="preserve">haylenbeck
</t>
  </si>
  <si>
    <t xml:space="preserve">stuartneville
</t>
  </si>
  <si>
    <t>booktweeter
See the highly-rated eBook "A Mate's
Bite: Sassy Mates, Book 2" by Milly
Taiden https://t.co/NhozEmpbvF
https://t.co/cOBB99efYU</t>
  </si>
  <si>
    <t>t_tokumutaisa
RT @hikikomolism: 情弱といえば、見開きの新聞広告に男はつらいよ全話のDVDセットが、80000円近くの値段で売っているのを見た。今月の新聞だ。呆気にとられた。月300円のAmazonプライム会員になれば、全話無料で見れる。釣りバカもだ。新聞を読んでいる購読層の…</t>
  </si>
  <si>
    <t>yasuurishopping
今amazonで日立 「純正品」 洗濯機用 糸くずフィルター
NET-KD9SV (部品番号 NET-KD9SV 001 /
NET-K10SV後継 / 1個入り)が 451円！https://t.co/WEAs7qYuY0
https://t.co/ze0tJexUtK</t>
  </si>
  <si>
    <t>p3drox
Amazon Music dejará de permitirnos
subir nuestros propios archivos
MP3 https://t.co/qCSYsQNWVp</t>
  </si>
  <si>
    <t>angleaisenberg3
RT @movietvtechgeek: Tech Geek
Deals: #5: Fujifilm Instax Mini
7s Indigo Instant Film Camera https://t.co/Ao8x5wwhFH
https://t.co/hUOhIl8mCt</t>
  </si>
  <si>
    <t>cgilferrara
RT @ERCGIL: Scontro totale in #Amazon.
"Non si possono usare i #lavoratori
come una macchina, tanto sai che
dopo due/tre anni li butti via…</t>
  </si>
  <si>
    <t>cosmonauty
RT @5minjournal: #Competition time!
Just RT &amp;amp; FOLLOW @5minjournal
to #WIN a 5 Minute Journal. A hardback
daily gratitude journal for calm
r…</t>
  </si>
  <si>
    <t xml:space="preserve">5minjournal
</t>
  </si>
  <si>
    <t>denshinbashira4
RT @doredoreving: 下着としての機能皆無じゃね？ｗ
https://t.co/Jl4HyBUUxB</t>
  </si>
  <si>
    <t>saydie1122
最近のAmazonと駿河屋は信用ならない</t>
  </si>
  <si>
    <t>punkbln
RT @DLFmedien: #alexa @amazon spioniert,
sagen die @vzbv Verbraucherzentralen.
https://t.co/IWdosH8veW</t>
  </si>
  <si>
    <t xml:space="preserve">vzbv
</t>
  </si>
  <si>
    <t xml:space="preserve">dlfmedien
</t>
  </si>
  <si>
    <t>pandugar
Amazon Music dejará de permitirnos
subir nuestros propios archivos
MP3 https://t.co/tgPQQtxGyC #wwwhatsnew?btz35=1108124321</t>
  </si>
  <si>
    <t>itsmepmc2
Come to win AbbaPatio Portable
Walk in Greenhouse https://t.co/hwl2GWr7gJ
#AmazonGiveaway https://t.co/DmxGgZdyTJ
#giveaway</t>
  </si>
  <si>
    <t>yuyan0108
RT @5OQe8T16oAZQe8l: ＊毎月プレゼント企画＊
Amazonギフト5,000円分！ 抽選で10名様にプレゼントします
【応募方法】フォロー&amp;amp;RT 【応募締切】毎月15日23:59まで
固定ツイートをリツイートで""当選確率2倍""！！！ https://t.c…</t>
  </si>
  <si>
    <t xml:space="preserve">5oqe8t16oazqe8l
</t>
  </si>
  <si>
    <t>ankeito1
定期 モンスト　招待代行します。 招待110人上限まででamazonギフト2000円　ゆうちょ振込　1500円で行います
先払いできる方のみでお願いします</t>
  </si>
  <si>
    <t>brbrbrbrbrbrb12
モンスト飽きたので垢売ります 運極11 ゴッストなどガチャ限多数!
タスチケ90枚以上 超絶ソロコンプしてるので適正全揃い。 リアルタイムスクショありです
自動ツイートなのでＢＯＸ画像はツイート一覧を見てください Amazonギフトでのみ販売しております!!
気になる方はDMくだ</t>
  </si>
  <si>
    <t>animeka_2010
【アマガミ wikipedia】https://t.co/nuHUKxGwAJ
/ https://t.co/6OZYPAk6TW</t>
  </si>
  <si>
    <t>smgellie
RT @SoVeryBritish: Books to be
read aloud to people while they
try to concentrate on cooking Christmas
dinner #VeryBritishProblems Find
t…</t>
  </si>
  <si>
    <t xml:space="preserve">soverybritish
</t>
  </si>
  <si>
    <t>chaebria610
RT @movietvtechgeek: Movie Geek
Deals: #1: The Mel Brooks Deluxe
Collection [Blu-ray] https://t.co/rHeRCnYP6F</t>
  </si>
  <si>
    <t>monstkyoku99
モンスト運極代行します 究極...2000円 超絶...4000円
からとなります amazonギフト券での取引です 時間帯など詳しいことはDMで受け付けます！</t>
  </si>
  <si>
    <t>kr_lol_kakin
1380RP 2000円　amazonギフトor vプリカ lol
KR 課金代行します所要時間は5分ほどでおわります 前払いですが
心配な方はskypeで通話しながらでも課金することも可能です
詳しくはDMまでどうぞ</t>
  </si>
  <si>
    <t>kokohibimeigens
人間にとって最も大切な努力は、自分の行動の中に道徳を追求していくことです。
(Albert Einstein) https://t.co/FqhUEcSAGd</t>
  </si>
  <si>
    <t>ardellbrumbaug7
RT @movietvtechgeek: Tech Geek
Deals: #5: Fujifilm Instax Mini
7s Indigo Instant Film Camera https://t.co/Ao8x5wwhFH
https://t.co/hUOhIl8mCt</t>
  </si>
  <si>
    <t>hiringforamazon
#Amazon: Senior #Technical Program
Manager, Amazon #Video (#London)
#job https://t.co/ci6yz2Fplp https://t.co/Bo2qNQ3jGh</t>
  </si>
  <si>
    <t>samyiki
DEAL ON WIRELESS PORTABLE SPEAKERS
!!! UP TO 66% DISCOUNT !!! SEE
THE DEAL BY CLICKING THE LINK,
BUY AND ENJOY THE… https://t.co/YwZPrMCpYj</t>
  </si>
  <si>
    <t>shondamccune591
RT @movietvtechgeek: Tech Geek
Deals: #6: Fujifilm Instax Mini
7s Red Instant Film Camera https://t.co/iQjoPVnuZo
https://t.co/j5IE3rwrtJ</t>
  </si>
  <si>
    <t>ttsıgnal1
RT @kanmediashop: 2018年 K-POP 福袋
グッズセット 発売!!! ご予約⇒ https://t.co/qRezqdbSjb
フォロー＆RTで抽選1名様にお好きな商品をプレゼント #BTS
#防弾少年団 #iKON #BIGBANG #EXO #2PM…</t>
  </si>
  <si>
    <t>kayalcober
RT @movietvtechgeek: Tech Geek
Deals: #6: Fujifilm Instax Mini
7s Red Instant Film Camera https://t.co/iQjoPVnuZo
https://t.co/j5IE3rwrtJ</t>
  </si>
  <si>
    <t>jennine_velette
RT @movietvtechgeek: Tech Geek
Deals: #5: Fujifilm Instax Mini
7s Indigo Instant Film Camera https://t.co/Ao8x5wwhFH
https://t.co/hUOhIl8mCt</t>
  </si>
  <si>
    <t>dealsnalerts
Fitkit FK97790 S-Shape Push Up
Bar Pair, Adult (Grey Black) ✔👍🏼
Deal: 359.00 M.R.P.: 1099.00… https://t.co/DOjMzg547V</t>
  </si>
  <si>
    <t>pajarobien
Jacko could hypothetically be mesmerized
that Star Wars can’t be new accounts
for that free Amazon Prime</t>
  </si>
  <si>
    <t>caileefrancis
His Sweet Secretary M/F Erotica
Boss/Secretary #Glasses #Kindle
#Secretary #KU https://t.co/dLrvfZxjDS
https://t.co/fb1CF6AztW</t>
  </si>
  <si>
    <t>mc_axis
RT @mc_axis: MC☆あくしず47号特集内容： 重装甲ながら鈍足なイギリス歩兵戦車は、豊満ボディの天然女王様マチルダⅡ（あーさら先生画）、地味めなトランジスタグラマー娘のバレンタイン（藤沢孝先生画）、頼れる爆乳お姉ちゃんチャーチル（くーろくろ先生画）の3名が登場します…</t>
  </si>
  <si>
    <t>holcotdw
RT @TCMGglobal: Exciting times
here @TCMGglobal. Our Amazon #1
book "Change Wisdom" launched last
week, The Change Maker Profile
available…</t>
  </si>
  <si>
    <t xml:space="preserve">tcmgglobal
</t>
  </si>
  <si>
    <t>az_puyo
RT @Kugel_FFBE: 期間限定でamazonコイン1000円分のクーポン配布してるっぽい
https://t.co/M0zkwnB5D2</t>
  </si>
  <si>
    <t xml:space="preserve">kugel_ffbe
</t>
  </si>
  <si>
    <t>ghifto
Amazon you need to stop sending
emails encouraging answers like
this https://t.co/99Q7GlcSe9</t>
  </si>
  <si>
    <t>haltyballa
@Cost2Build_UK @amazon #C2BGiveways</t>
  </si>
  <si>
    <t xml:space="preserve">cost2build_uk
</t>
  </si>
  <si>
    <t>newbookınfo
謙虚なコンサルティング――クライアントにとって「本当の支援」とは何か
https://t.co/zU7B8ZPmnf コンサルティングの世界の常識を覆した「プロセス・コンサルテーション」、世界中の人々の職業観に多大な影響を与え続けている「キャリア・アンカー」に続く新コンセプト。</t>
  </si>
  <si>
    <t>diarrhingus
RT @SICKOFWOLVES: HELLO COWORKER
THAT I HAD NOT SPOKEN TO UNTIL
I DREW THEIR NAME IN OFFICE SECRET
SANTA PLEASE ENJOY THIS DEEPLY
INTIMATE…</t>
  </si>
  <si>
    <t>erga41
RT @Qrais_Usagi: 4コマ漫画ネコノヒー「ハンドベル」/Handbell　
単行本「ネコノヒー1」発売中!→ https://t.co/9FpAScxM84
https://t.co/TMlwricJ2M</t>
  </si>
  <si>
    <t xml:space="preserve">qrais_usagi
</t>
  </si>
  <si>
    <t>imamurayuki
年収差=語彙力こそが教養である (角川新書) https://t.co/Du9f6vcWwv
#Amazon https://t.co/9cttik8IPb</t>
  </si>
  <si>
    <t>solmage
RT @AuthorLTaylor: "Another wonderful
read from Laura Taylor!" HEARTBREAKER:
https://t.co/DfaxCfAft1 #romance
#PDF1 #UK RT https://t.co/c5…</t>
  </si>
  <si>
    <t xml:space="preserve">authorltaylor
</t>
  </si>
  <si>
    <t>susannahdevine2
RT @movietvtechgeek: Tech Geek
Deals: #5: Fujifilm Instax Mini
7s Indigo Instant Film Camera https://t.co/Ao8x5wwhFH
https://t.co/hUOhIl8mCt</t>
  </si>
  <si>
    <t>gigihardin1523
RT @movietvtechgeek: Tech Geek
Deals: #6: Fujifilm Instax Mini
7s Red Instant Film Camera https://t.co/iQjoPVnuZo
https://t.co/j5IE3rwrtJ</t>
  </si>
  <si>
    <t>samborunning
Cuando Amazon se pone a tirar la
casa por la ventana... -63% en
estos auriculares Bluetooth. 🔝
👉🏼… https://t.co/AQUtkNFHyN</t>
  </si>
  <si>
    <t>0xfran
He comprado: 'Comentarios de un
Español. Las Tribulaciones de Don
Prudencio. Diplomacia Subterránea.'
de Juan de la… https://t.co/i0ZYOurMOT</t>
  </si>
  <si>
    <t>pleursdeveuve
J'attends desesperemment mon colis
L214 et je recois 3 colis d'amazon
pour ma mère 😐</t>
  </si>
  <si>
    <t>black_hawk8492
@mayasan_gg まやさんこんばんは＆お疲れさまで～す(*^▽^*)
自分はAmazonで予約しました(￣＾￣ゞ ｹｲﾚｲ!!</t>
  </si>
  <si>
    <t xml:space="preserve">mayasan_gg
</t>
  </si>
  <si>
    <t>ilanajohnson219
RT @movietvtechgeek: Tech Geek
Deals: #5: Fujifilm Instax Mini
7s Indigo Instant Film Camera https://t.co/Ao8x5wwhFH
https://t.co/hUOhIl8mCt</t>
  </si>
  <si>
    <t>adonnellywriter
RT @Pizzazz_Books: ★FINDING HOME★
✔https://t.co/2pAxrrNQXZ https://t.co/IU5T15fABF
@JackieWeger #ASMSG #IARTG #topread
https://t.co/VKEDwQ…</t>
  </si>
  <si>
    <t xml:space="preserve">mtmagee1013m
</t>
  </si>
  <si>
    <t xml:space="preserve">authorshout
</t>
  </si>
  <si>
    <t xml:space="preserve">jackieweger
</t>
  </si>
  <si>
    <t xml:space="preserve">pizzazz_books
</t>
  </si>
  <si>
    <t>dabuze_zz
RT @hikikomolism: 情弱といえば、見開きの新聞広告に男はつらいよ全話のDVDセットが、80000円近くの値段で売っているのを見た。今月の新聞だ。呆気にとられた。月300円のAmazonプライム会員になれば、全話無料で見れる。釣りバカもだ。新聞を読んでいる購読層の…</t>
  </si>
  <si>
    <t>billward10bill
#DECEPTION Terrorism and Conspiracy
#thriller! https://t.co/cI4w496AVU</t>
  </si>
  <si>
    <t>tatu_o3o
RT @POINTJP_TSUTOMU: POINTJPプレゼント企画
Amazonギフト券10,000円 応募方法：フォロー＆RT
締め切り：12月31日 発送方法：DMでコード送信 サイト登録一切なし。過去の当選者はいいね欄にてご確認いただけます。iTunesカードまた…</t>
  </si>
  <si>
    <t>amazon_tw5
クリピンは1つか2つかって感じかな</t>
  </si>
  <si>
    <t>kik_carmelmoore
Selling my dirty nude pics and
vids for Amazon gift cards, just
#Kik me &amp;gt;&amp;gt; CARMELMOORE #Kiksexting
#Kiktrade #Kikhorny #Kiksex</t>
  </si>
  <si>
    <t>dawnalucien1294
RT @movietvtechgeek: Movie Geek
Deals: #1: The Mel Brooks Deluxe
Collection [Blu-ray] https://t.co/rHeRCnYP6F</t>
  </si>
  <si>
    <t>lisagillis_
RT @JennyBurnley1: Eichin Chang-Lim
@EichinChangLim The gentleness
of the love story is moving. I
thought about it throughout my
day #RRBC…</t>
  </si>
  <si>
    <t xml:space="preserve">eichinchanglim
</t>
  </si>
  <si>
    <t>jennyburnley1
Tamara Ferguson @Tammysdragonfly
✨✨✨✨✨✨✨✨✨✨✨✨ 'This Book Was Awesome!'
MILITARY #ROMANCE TWO HEARTS SURRENDERED…
https://t.co/UWcoYDBTEo</t>
  </si>
  <si>
    <t>thenext_step123
https://t.co/kyAsqauW4b Happy to
announce I published my first #book
see quote in photo #thoughts #share…
https://t.co/fIX3dRS29u</t>
  </si>
  <si>
    <t>twittecno
Amazon va a por todas con las series
españolas: firma un acuerdo importante
con RTVE… https://t.co/mIqy33f2lD</t>
  </si>
  <si>
    <t>kazukitoakane
@neru_46_aptask 今日届く予定がAmazonの遅延で来ないからキャンセルしたわ笑
セブンネットで予約し直した笑</t>
  </si>
  <si>
    <t xml:space="preserve">neru_46_aptask
</t>
  </si>
  <si>
    <t>glasgowisgrande
RT @LinkedSupply: Every negative
has a positive visit the linked
supply store on Amazon for home
products Click this link https://t.co/2x8q…</t>
  </si>
  <si>
    <t xml:space="preserve">linkedsupply
</t>
  </si>
  <si>
    <t>imnotanironwall
RT @gelatobear: ahh I'm excited
to say that two children's books
I've illustrated are out! 🍀 The
Special Animals series is about
animal fri…</t>
  </si>
  <si>
    <t xml:space="preserve">gelatobear
</t>
  </si>
  <si>
    <t>shanitapalmer11
RT @movietvtechgeek: Movie Geek
Deals: #1: The Mel Brooks Deluxe
Collection [Blu-ray] https://t.co/rHeRCnYP6F</t>
  </si>
  <si>
    <t>cherisemarc39
RT @movietvtechgeek: Tech Geek
Deals: #5: Fujifilm Instax Mini
7s Indigo Instant Film Camera https://t.co/Ao8x5wwhFH
https://t.co/hUOhIl8mCt</t>
  </si>
  <si>
    <t>dorageorge1708
RT @movietvtechgeek: Movie Geek
Deals: #1: The Mel Brooks Deluxe
Collection [Blu-ray] https://t.co/rHeRCnYP6F</t>
  </si>
  <si>
    <t>yeahmagazine1
RT @DiariesSurvivor: 🎅🧛‍♂️🤶🧟‍♀️🎀👻🔮🧚‍♀️🔪🕯️🎄
Bring Me Flesh &amp;amp; Bring Me Wine
Can a group of kids and fairy-elf
warriors stop Claus from killin…</t>
  </si>
  <si>
    <t xml:space="preserve">ragtaggiggagon
</t>
  </si>
  <si>
    <t xml:space="preserve">aarongritsch
</t>
  </si>
  <si>
    <t xml:space="preserve">diariessurvivor
</t>
  </si>
  <si>
    <t>mhajim_central
RT @mariothomas: Looking for something
to listen to over the Holiday break?
The AWS Podcast has you covered!
Available via RSS, iTunes, Sti…</t>
  </si>
  <si>
    <t xml:space="preserve">mariothomas
</t>
  </si>
  <si>
    <t>misty_sulouff
RT @christypastore: *#Preorder
your copy of Return to Us →NOW*
Release Date: 2/22/18 !! AMAZON
UNIVERSAL→ https://t.co/xmGgxrdd62
B&amp;amp;N →ht…</t>
  </si>
  <si>
    <t xml:space="preserve">christypastore
</t>
  </si>
  <si>
    <t>rcalabelgroupuk
Find out more of Paloma Faiths
favourites on her @Amazonmusicuk
Side By Side https://t.co/ChIMVXqqR6
https://t.co/SMLn0sCaKr</t>
  </si>
  <si>
    <t xml:space="preserve">amazonmusicuk
</t>
  </si>
  <si>
    <t>quill_annamaria
RT @movietvtechgeek: Tech Geek
Deals: #5: Fujifilm Instax Mini
7s Indigo Instant Film Camera https://t.co/Ao8x5wwhFH
https://t.co/hUOhIl8mCt</t>
  </si>
  <si>
    <t>tracie022
A Glimpse Inside CamperForce, Amazon&amp;amp;#39;s
Disposable Retiree Laborers&amp;lt;em&amp;gt;&amp;lt;/em&amp;gt;
https://t.co/grtwFnGFAs</t>
  </si>
  <si>
    <t>iiyopurin
アホでおちゃらけ、そしてトラブルメーカー。だけどボクシングは天才的。恵比寿高校ボクシング部
https://t.co/N4kwvEHnPB</t>
  </si>
  <si>
    <t>22ılias22
RT @hinekurebow: 「おちんちん型ワッフルメーカー」発売中！購入⇒https://t.co/s9B0c1XS4T
https://t.co/qwxSt8fDL9</t>
  </si>
  <si>
    <t>shavond83014167
RT @movietvtechgeek: Movie Geek
Deals: #1: The Mel Brooks Deluxe
Collection [Blu-ray] https://t.co/rHeRCnYP6F</t>
  </si>
  <si>
    <t>daysiruth416
RT @movietvtechgeek: Tech Geek
Deals: #6: Fujifilm Instax Mini
7s Red Instant Film Camera https://t.co/iQjoPVnuZo
https://t.co/j5IE3rwrtJ</t>
  </si>
  <si>
    <t>lainegriggs2367
RT @movietvtechgeek: Tech Geek
Deals: #6: Fujifilm Instax Mini
7s Red Instant Film Camera https://t.co/iQjoPVnuZo
https://t.co/j5IE3rwrtJ</t>
  </si>
  <si>
    <t>fs_twi
RT @mesotabi: https://t.co/swFET3wUyP
Amazon販売分のNintendo Switchマリオセットが昨晩からずっと「在庫あり」のまま定価売りが続いてる。
https://t.co/pcBuzInDg9 こっちのスーパーファミコンミニもAm…</t>
  </si>
  <si>
    <t xml:space="preserve">mesotabi
</t>
  </si>
  <si>
    <t>gracenmiller
RT @bernardfoong: Life, love &amp;amp;
sensuality! https://t.co/TMLXLEKzip
https://t.co/OcjIjBgLTK #p2016t
@IndieBooksPromo #ASMSG #booklove
https:…</t>
  </si>
  <si>
    <t>aiueo110book
今話題のマンガ・本を紹介します。 ☆☆三度の飯よりマンガが好き☆☆
youtuberとしても活動→ risasaturn 今オススメマンガ「ダンジョン飯」https://t.co/ra313EHWKk
#漫画 #マンガ #オススメ #漫画好きと繋がり</t>
  </si>
  <si>
    <t>3470jack
RT @cg_orange_inc: TVアニメ『宝石の国』
BD&amp;amp;DVD第1巻ですが、 amazon様やヨドバシ.com様では一時的に売り切れているようです。
https://t.co/2TWj3bBam6 https://t.co/lJrvRlqcVl
お待たせして申し…</t>
  </si>
  <si>
    <t xml:space="preserve">cg_orange_inc
</t>
  </si>
  <si>
    <t>i_mahasin
For saving, gonna buy my favorite
wardrobe from Amazon #WardrobeRefreshSale</t>
  </si>
  <si>
    <t>mamasquare714
RT @AmazonVideo_JP: 【アニメ #鋼の錬金術師
#フルメタルアルケミスト 配信開始🎉】 #山田涼介 主演の実写映画も話題！海外でも人気の高い
#ハガレン の原作準拠版アニメをイッキ見するチャンス🙌https://t.co/JvddmvrQdl
劇場版＆アニメ…</t>
  </si>
  <si>
    <t xml:space="preserve">amazonvideo_jp
</t>
  </si>
  <si>
    <t>srebon
🌟 #Caudillismo en #Latinoamérica
🌟 Adquiere ya el #kindle #ebook
: ▶ https://t.co/YyLrRYUEbm 🌟
#Historia… https://t.co/PBtAMxISOw</t>
  </si>
  <si>
    <t>hukumotoyasuko
AmazonギフトカードでPS4買う人続出！！理由はAmazonの5万円分らしい…
https://t.co/IsZvijB0JM</t>
  </si>
  <si>
    <t>henmikumajiroui
RT @TRPG_Online: パスファインダーRPG ビギナー・ボックス
が Amazon で予約受付中 https://t.co/k9GPWHGfNm
#TRPG #パスファインダー</t>
  </si>
  <si>
    <t xml:space="preserve">trpg_online
</t>
  </si>
  <si>
    <t>authorkzink
RT @bernardfoong: Life, love &amp;amp;
sensuality! https://t.co/TMLXLEKzip
https://t.co/OcjIjBgLTK #p2016t
@IndieBooksPromo #ASMSG #booklove
https:…</t>
  </si>
  <si>
    <t>snmr_201
Amazonって特典コードメールで来るんだ。ゲームまだ手元にないのに…テーマだけDLできる</t>
  </si>
  <si>
    <t>xkvkyjvhjwguw11
RT @movietvtechgeek: Tech Geek
Deals: #6: Fujifilm Instax Mini
7s Red Instant Film Camera https://t.co/iQjoPVnuZo
https://t.co/j5IE3rwrtJ</t>
  </si>
  <si>
    <t>zhaozhaoman
I entered a giveaway for a chance
to win "Mini Wifi Smart Plug, eSamcore
Remote Outlet Ti..." by eSamcore.
https://t.co/2PYb7Q9PRM #giveaway</t>
  </si>
  <si>
    <t>jannatulchaity0
RT @ttindia: What #Dev is up to
in #AmazonObhijaan. @idevadhikari
https://t.co/AuBeQL7ope https://t.co/8WkV65AJw1</t>
  </si>
  <si>
    <t xml:space="preserve">idevadhikari
</t>
  </si>
  <si>
    <t xml:space="preserve">ttindia
</t>
  </si>
  <si>
    <t>satzsathish08
RT @ShivAroor: 4 successive months
on @AmazonIN's Best Reads and now
into yet another print run. Thank
you all for the love you've shown
#I…</t>
  </si>
  <si>
    <t xml:space="preserve">shivaroor
</t>
  </si>
  <si>
    <t>g_tara3
Amazonプライムビデオでグリムシーズン5見終わったけど、すごい終わり方したな。。ダイアナがチート過ぎる。笑
#Amazon #Amazonプライムビデオ #grimm https://t.co/2pCQLLnbvC</t>
  </si>
  <si>
    <t>tesigotuitero
#6: El fuego invisible (Autores
Españoles e Iberoamericanos) https://t.co/uTZIGa8L3L
https://t.co/qHXsx89ad8</t>
  </si>
  <si>
    <t>timekeeper
Une femme entre dans le centre
commercial avec son sac à main
et un GROS colis Amazon, fermé.
Le vigile passe le dé… https://t.co/79gHdZprBh</t>
  </si>
  <si>
    <t>amasalegame
Okami HD (輸入版:北米) #PS4 (Capcom)
が、Amazonで332円値下げされて、2699円になりました。最安値更新。
https://t.co/59C6rNyEcH</t>
  </si>
  <si>
    <t>marilynfrenche
RT @JuliaAngwin: Dozens of companies
including Verizon, Amazon, UPS,
Goldman Sachs - and Facebook itself
- are using Facebook’s micro targe…</t>
  </si>
  <si>
    <t xml:space="preserve">juliaangwin
</t>
  </si>
  <si>
    <t>111publishing
Hinter den Kulissen: #Kurzgeschichten
aus dem Berufspiloten-Alltag (Deutsch)
https://t.co/HMxKwmrmvX</t>
  </si>
  <si>
    <t>the_book_queen
$0.99 ✦ A Family for Christmas
by Jay Northcote Novella #MMRomance
| https://t.co/a9uzefKVUz</t>
  </si>
  <si>
    <t>hollydodd80
✨✨Pin me Down is LIVE ✨✨ ❗ #hea
#newadult #live #KU #1click @HollyDodd80
➺ https://t.co/bk5ihVDQ8p ⏎ https://t.co/kThGWdYWyD</t>
  </si>
  <si>
    <t>yuiooooyui
RT @koiame_anime: アニメ「恋は雨上がりのように」　【初回放送決定！】
2018年1月11日（木）より毎週木曜24:55～放送開始。Amazonプライム・ビデオにて日本・海外独占配信。日本では第1話を1月10日24:00頃より先行配信！
https://t.co…</t>
  </si>
  <si>
    <t xml:space="preserve">koiame_anime
</t>
  </si>
  <si>
    <t>attentionget
A Hot SEO Tip for Etsy and Amazon
Sellers https://t.co/uzUToaAoDz</t>
  </si>
  <si>
    <t>murasakimitsuru
RT @nyankonarabe: ■ No.67 にゃんこならべは、同じ色のにゃんこがタテ、ヨコ、ナナメに一直線に５匹ならんだら勝ちだにゃん！
あと一匹で「しろにゃんこ」が5匹ならぶところをみつけてにゃん！
#にゃんこならべパズル #解けたらRT にゃんこならべはAmazo…</t>
  </si>
  <si>
    <t xml:space="preserve">nyankonarabe
</t>
  </si>
  <si>
    <t>sharanbachelde3
RT @movietvtechgeek: Tech Geek
Deals: #6: Fujifilm Instax Mini
7s Red Instant Film Camera https://t.co/iQjoPVnuZo
https://t.co/j5IE3rwrtJ</t>
  </si>
  <si>
    <t>odette_yasutake
RT @movietvtechgeek: Tech Geek
Deals: #5: Fujifilm Instax Mini
7s Indigo Instant Film Camera https://t.co/Ao8x5wwhFH
https://t.co/hUOhIl8mCt</t>
  </si>
  <si>
    <t>noelbarwood
RT @NatSecSoc: Amazon UK has withdrawn
infant circumcision training kits
after we complained - the Independent
reports https://t.co/MfSDU7V…</t>
  </si>
  <si>
    <t xml:space="preserve">natsecsoc
</t>
  </si>
  <si>
    <t>fuwarin
@kaveve 在庫動向を見るに、12/28に新商品が発売されるのに併せ、既存商品の再入荷があるようで、その再入荷の一部が急落しているようです。例えばレゴ(LEGO)
エルフ ナイーダのゴンドラ 41181… https://t.co/fH03LANy4Q</t>
  </si>
  <si>
    <t xml:space="preserve">kaveve
</t>
  </si>
  <si>
    <t>bıblıothequea
【絵:宇野亞喜良、文・短歌:穂村弘による大人の絵本。暗闇につつまれたミステリアスな「僕」と、かわいくて、やさしいガールフレンドとの1週間——。
危うくも晴れやかな恋の行方は?】 「X字架(じゅうじか)」https://t.co/WQML3qpO7D</t>
  </si>
  <si>
    <t>uumt10141
RT @4komaPalette: 【ぱれっとコミックス最新刊12月25日（月）発売！】
今年のクリスマスは“サキュバスさん”で決まり♪ 新米サキュバスとのちょっぴりエッチなドキふわラブコメ♡
しの先生の『サキュバスさんのはつしごと。①』は12月25日（月）発売です！
http…</t>
  </si>
  <si>
    <t xml:space="preserve">4komapalette
</t>
  </si>
  <si>
    <t>k2_ryuku
RT @mitrasphere_pr: 【福はじめカウントダウン⑤】
本日23:59まで！ミトラス公式Twitterをフォローして期間中に毎日投稿される　#ミトラス福はじめカウントダウン　のハッシュタグ付きツイートをRTしてくれた人に、1日1名様にAmazonギフト券5000円…</t>
  </si>
  <si>
    <t>legendary_rts
RT @writer_c4w: German 2 Swear
Word Coloring Book: Fluch- und
Schimpfmalbuch fur Erwachsene b...
https://t.co/Olf3u4FhcP via @amazon
@Night…</t>
  </si>
  <si>
    <t>sochatolocha
#WardrobeRefreshSale plan to win.
@amazonIN @amazon ever pick me..
https://t.co/KVMUvVEYp3</t>
  </si>
  <si>
    <t>successrockets
RT @garybizzo: Social Media Rockstar
on Amazon - “Gary believes social
media initiatives, including inbound
marketing and community engagem…</t>
  </si>
  <si>
    <t xml:space="preserve">garybizzo
</t>
  </si>
  <si>
    <t>urahoyik
予約！ 初回限定版 とつくにの少女5 (BLADE COMICS
SP) マッグガーデン https://t.co/8lnBkWG4nm
@amazonJPから</t>
  </si>
  <si>
    <t>andrade1_carlos
Há quase dois anos sou consultor
do óleo de avestruz da Amazon Struthio
em Uberlândia. Apesar da divulgação
em... https://t.co/Lk0BxXr889</t>
  </si>
  <si>
    <t>f14zero
RT @hikikomolism: 情弱といえば、見開きの新聞広告に男はつらいよ全話のDVDセットが、80000円近くの値段で売っているのを見た。今月の新聞だ。呆気にとられた。月300円のAmazonプライム会員になれば、全話無料で見れる。釣りバカもだ。新聞を読んでいる購読層の…</t>
  </si>
  <si>
    <t>bnbpubs
🌹Just released! Part 4 of Royal
Sagas: from King James to Cromwell.🌹
We left Elizabeth kidnapped . .
. Free on… https://t.co/mhhLTY5HBz</t>
  </si>
  <si>
    <t>ulagriffith2869
RT @movietvtechgeek: Tech Geek
Deals: #6: Fujifilm Instax Mini
7s Red Instant Film Camera https://t.co/iQjoPVnuZo
https://t.co/j5IE3rwrtJ</t>
  </si>
  <si>
    <t>modestasteinka9
RT @movietvtechgeek: Movie Geek
Deals: #1: The Mel Brooks Deluxe
Collection [Blu-ray] https://t.co/rHeRCnYP6F</t>
  </si>
  <si>
    <t>jetaylor75
Highschool is a bitch when bullies
attack - https://t.co/fzGSHVXa8x</t>
  </si>
  <si>
    <t>kenett1
Amazon Prime Vídeo para Android
TV ya está en la Google Play Store
https://t.co/QzNZixsDQf</t>
  </si>
  <si>
    <t>josefreedomve
132 reviews: Desktop Intel Pentium
J3710 Ram Windows. This offer is
provided by a Best Seller #1 on
Amazon!… https://t.co/vypZhJwnbq</t>
  </si>
  <si>
    <t>redragdolly
Lilly Peppertree hardback and paperback
copy out on Lulu and Amazon. https://t.co/PcPRKzV0W4
also on kindle https://t.co/RucenWFuN7</t>
  </si>
  <si>
    <t xml:space="preserve">tammysdragonfly
</t>
  </si>
  <si>
    <t>koubemanzou
RT @Philo_Shinkan: 【Kindle版発売中】
『なぜと問うのはなぜだろう』（吉田 夏彦著　ちくまプリマー新書）
【Amazon紹介文】 「心とは何か？　ある／ないとはどういうことか？　人は死んだらどこに行くのか──」【Amazon】
https://t.co…</t>
  </si>
  <si>
    <t>eboniquarterma5
RT @movietvtechgeek: Tech Geek
Deals: #6: Fujifilm Instax Mini
7s Red Instant Film Camera https://t.co/iQjoPVnuZo
https://t.co/j5IE3rwrtJ</t>
  </si>
  <si>
    <t>jd_bodabu
@TMNW2knews この前も言ったけどWi-Fi無いと役に立たないからそれだけは気を付けろよ
あと値段倍近くするけどこっちなら4K解像度にも対応してるから将来性を考えるなら検討する価値あるかも
https://t.co/v0mPzD0igI</t>
  </si>
  <si>
    <t xml:space="preserve">tmnw2knews
</t>
  </si>
  <si>
    <t>zwyemag3y7hnu5g
RT @hikikomolism: 情弱といえば、見開きの新聞広告に男はつらいよ全話のDVDセットが、80000円近くの値段で売っているのを見た。今月の新聞だ。呆気にとられた。月300円のAmazonプライム会員になれば、全話無料で見れる。釣りバカもだ。新聞を読んでいる購読層の…</t>
  </si>
  <si>
    <t>nobochin55110
RT @BotGardensSA: It's somewhat
hidden compared to its flashy neighbour
the Victoria Amazonica, but these
#Calathea burle-marxii 'Blue Ice'…</t>
  </si>
  <si>
    <t xml:space="preserve">botgardenssa
</t>
  </si>
  <si>
    <t>vertiemaxwell11
RT @movietvtechgeek: Tech Geek
Deals: #5: Fujifilm Instax Mini
7s Indigo Instant Film Camera https://t.co/Ao8x5wwhFH
https://t.co/hUOhIl8mCt</t>
  </si>
  <si>
    <t>wingback_t
中国のMBTなんて分かんないことだらけなので、久々にパンツァー買うかぬ。　PANZER(パンツァー)
2018年 01 月号 [雑誌] を Amazon でチェック！
https://t.co/BlIqQIOVl8 @さんから</t>
  </si>
  <si>
    <t>bh34kb17
Amazonでまとめ買い！ https://t.co/ZWItGoJcco</t>
  </si>
  <si>
    <t>dolynkeys
RT @bernardfoong: Life, love &amp;amp;
sensuality! https://t.co/TMLXLEKzip
https://t.co/OcjIjBgLTK #p2016t
@IndieBooksPromo #ASMSG #booklove
https:…</t>
  </si>
  <si>
    <t>tech_tandem
En, hoeveel van je cadeaus kocht
je op Amazon? https://t.co/kLVqD8sang</t>
  </si>
  <si>
    <t>kankipub
★電子書籍★『トップ1%の人だけが実践している思考の法則』（永田豊志／著）[Kindle版]https://t.co/tql3RUOFXd　すべてのビジネスパーソンに必要な、イノベーションを起こしてビジネスで勝ち残る「思考法則」！
https://t.co/P7iaE5lypD</t>
  </si>
  <si>
    <t>dokuo350
RT @hikikomolism: 情弱といえば、見開きの新聞広告に男はつらいよ全話のDVDセットが、80000円近くの値段で売っているのを見た。今月の新聞だ。呆気にとられた。月300円のAmazonプライム会員になれば、全話無料で見れる。釣りバカもだ。新聞を読んでいる購読層の…</t>
  </si>
  <si>
    <t>thomaskaynak281
RT @movietvtechgeek: Tech Geek
Deals: #6: Fujifilm Instax Mini
7s Red Instant Film Camera https://t.co/iQjoPVnuZo
https://t.co/j5IE3rwrtJ</t>
  </si>
  <si>
    <t>shinr_a
FirefoxがAmazonのFire TVに搭載、Amazonの製品上でYouTubeを見られる！
https://t.co/rJkvUfASTs</t>
  </si>
  <si>
    <t>onlineglossary
RT @LamaJabr: FREE DOWNLOAD: The
Sleepwalker Legacy Financial Thriller
@CHepworthAuthor Suspense #IARTG
#historical #thriller #RT https://t…</t>
  </si>
  <si>
    <t>gura_20_11
大人気レースクイーン・安枝瞳ちゃんのイメージ。キュートな笑顔と完璧なお尻を持つ彼女。今まで見せたことのない大人の色気で世の男性を魅了し、そして虜にしてしまう。新たな瞳ちゃんを堪能できる1枚。
https://t.co/bgoZXlclrl</t>
  </si>
  <si>
    <t>imas_sokugai
THE IDOLM@STER MASTER SPECIAL 05
https://t.co/Sqhwqcb5DG（Amazon）
https://t.co/Ux9Agn1yhd https://t.co/Ux9Agn1yhd</t>
  </si>
  <si>
    <t>rebeccagrace234
RT @rebeccagrace234: AMAZON NEW
Shoulder Dollies Movers Moving
Straps Lift System Shoulderdolly
Lift Strap by Shoulder Dolly https://t.co/k…</t>
  </si>
  <si>
    <t>tx5x6zvnxjdp5m4
RT @POINTJP_TSUTOMU: POINTJPプレゼント企画
Amazonギフト券10,000円 応募方法：フォロー＆RT
締め切り：12月31日 発送方法：DMでコード送信 サイト登録一切なし。過去の当選者はいいね欄にてご確認いただけます。iTunesカードまた…</t>
  </si>
  <si>
    <t>gheorghepetre
RT @SICKOFWOLVES: HELLO COWORKER
THAT I HAD NOT SPOKEN TO UNTIL
I DREW THEIR NAME IN OFFICE SECRET
SANTA PLEASE ENJOY THIS DEEPLY
INTIMATE…</t>
  </si>
  <si>
    <t>tsumorou
Amazonの商品、あんな扱いなんか</t>
  </si>
  <si>
    <t>bluebirdbrige
RT @SharonNovak5: My lullaby CD
is now at Amazon. https://t.co/dnLJWQifIl
https://t.co/IJaZh8GrJu</t>
  </si>
  <si>
    <t xml:space="preserve">sharonnovak5
</t>
  </si>
  <si>
    <t>gta5_hqck
PS4のGTA5ハック垢買取！ 状態の良いものを高く買い取ります！
ご不要になった、ハックアカウントなどをお持ち寄り下さい！ Amazonギフト券支払いとなっております！
#転送済み #ハック代行 228109 https://t.co/Z74IgIX468</t>
  </si>
  <si>
    <t>clawfa_0103
新学期に向けて文房具Amazonで色々見て買ったら約６０００円いったぜ
(´；ω；｀)お年玉がぁ https://t.co/WmnY5MowmP</t>
  </si>
  <si>
    <t>okzcd
RT @mitrasphere_pr: 【福はじめカウントダウン⑤】
本日23:59まで！ミトラス公式Twitterをフォローして期間中に毎日投稿される　#ミトラス福はじめカウントダウン　のハッシュタグ付きツイートをRTしてくれた人に、1日1名様にAmazonギフト券5000円…</t>
  </si>
  <si>
    <t>fnicodemo
Cose da leggere stamattina: 1.l'Europa
vuole sanzionare la Polonia (@repubblica)
2.Il boom dei robot italiani in
C… https://t.co/3RTPxfThCK</t>
  </si>
  <si>
    <t xml:space="preserve">repubblica
</t>
  </si>
  <si>
    <t>wibradiolive
Book of the week from @BsChocBar
is @GCHQ Puzzle Book! Get yours
here - https://t.co/yWkU0TRvFa</t>
  </si>
  <si>
    <t xml:space="preserve">gchq
</t>
  </si>
  <si>
    <t xml:space="preserve">bschocbar
</t>
  </si>
  <si>
    <t>tetokon
RT @shuhei0919y: 大谷亮平さんと本田翼さん、インタビューさせて頂きましたー！爆笑しまくりのインタビュー、何とか文字で再現しました(笑)
撮影は@tsuru1981 さんです！ ⇒大谷亮平＆本田翼、『チェイス』の面白さと重厚さを語る！爆笑入り交じる独占インタビ…</t>
  </si>
  <si>
    <t xml:space="preserve">shuhei0919y
</t>
  </si>
  <si>
    <t>esports_byakuya
今、確認したところ、Amazonの在庫が無くなってしまっているようです。楽天ブックスや7netであればまだご注文が可能ですので、ネット通販でお求めの際はこちらをご利用いただけたらと思います。
【楽天ブックス】… https://t.co/WFakIqwf3C</t>
  </si>
  <si>
    <t>queenhoneybee50
RT @TheSourceSmJazz: #NowPlaying
Gary Palmer - Land of the Sun (radio
single) :: Tune In : https://t.co/PA3x4XaDq9
- Buy It https://t.co/7…</t>
  </si>
  <si>
    <t xml:space="preserve">thesourcesmjazz
</t>
  </si>
  <si>
    <t>nngybrmlnnpxb11
RT @movietvtechgeek: Tech Geek
Deals: #6: Fujifilm Instax Mini
7s Red Instant Film Camera https://t.co/iQjoPVnuZo
https://t.co/j5IE3rwrtJ</t>
  </si>
  <si>
    <t>una0902s
@lamuneirol たぶんどこかに売ってるとは思うので、なければAmazonしますｗ
アンチ多いんですか〜〜性描写がちょっときつめではありますけど、雰囲気良いので他の本も読みたい感じです</t>
  </si>
  <si>
    <t xml:space="preserve">lamuneirol
</t>
  </si>
  <si>
    <t>eugenieferguso8
RT @movietvtechgeek: Tech Geek
Deals: #6: Fujifilm Instax Mini
7s Red Instant Film Camera https://t.co/iQjoPVnuZo
https://t.co/j5IE3rwrtJ</t>
  </si>
  <si>
    <t>dianhowe1992
RT @movietvtechgeek: Tech Geek
Deals: #5: Fujifilm Instax Mini
7s Indigo Instant Film Camera https://t.co/Ao8x5wwhFH
https://t.co/hUOhIl8mCt</t>
  </si>
  <si>
    <t>kaito09969938
Ａ列車で行こう.EXPをAmazonで予約してたのに発売日に届かんってどないやねん</t>
  </si>
  <si>
    <t>ajw1970
https://t.co/rkcO0oX6oO</t>
  </si>
  <si>
    <t>hakethkotb
RT @shojobeat: ☆First Look☆ Kenka
Bancho Otome vol. 1 Love's Battle
Royale!💥❤️💥 Preorder: https://t.co/14tG06NMKC
https://t.co/XiIa2CetFt</t>
  </si>
  <si>
    <t xml:space="preserve">shojobeat
</t>
  </si>
  <si>
    <t>eangeluskehler
RT @EAngelusKehler: Masked Desire
- FREE with Kindle Unlimited! Mistaken
Identity, Jealousy, &amp;amp; Dark
Secrets surround Amelia and Raine.
Alo…</t>
  </si>
  <si>
    <t>hiromoo
RT @shito_stereo: 冬コミの新譜、ボーカロイドCD出します！！
チョコカノはチョコが欲しい男の子の曲になってます！！可愛いLIP×LIP楽曲にしましたよ😉
チョコカノ / ホワイトデーキッス HoneyWorks https://t.co/LWcH0MrEi…</t>
  </si>
  <si>
    <t xml:space="preserve">shito_stereo
</t>
  </si>
  <si>
    <t>dwaguide
RT @matillion: Customers asked,
we listened. Introducing the **NEW**
“Task Info” Panel in Matillion
ETL for @awscloud #Redshift. Drill
into…</t>
  </si>
  <si>
    <t xml:space="preserve">awscloud
</t>
  </si>
  <si>
    <t xml:space="preserve">matillion
</t>
  </si>
  <si>
    <t>noramistress
RT @NoraMistress: Serve and pamper
your goddess! I deserve all - you
need nothing, paypig! https://t.co/sYiiFOQHj4
https://t.co/yWoJtjm1zL</t>
  </si>
  <si>
    <t>marylschmidt
RT @Pizzazz_Books: ★FINDING HOME★
✔https://t.co/2pAxrrNQXZ https://t.co/IU5T15fABF
@JackieWeger #ASMSG #IARTG #topread
https://t.co/VKEDwQ…</t>
  </si>
  <si>
    <t>shimabarak
RT @2099_jp: 【クリスマスRTキャンペーン】 このツイートをRTしてくれたフォロワーの中から抽選でガチャチケットと1,000円分のAmazonギフト券をプレゼントします！
詳細はこちら：https://t.co/x4M8zPDMta
#無人戦争 #クリスマス209…</t>
  </si>
  <si>
    <t>priscilla_slack
RT @movietvtechgeek: Tech Geek
Deals: #6: Fujifilm Instax Mini
7s Red Instant Film Camera https://t.co/iQjoPVnuZo
https://t.co/j5IE3rwrtJ</t>
  </si>
  <si>
    <t>iliananicholso5
RT @movietvtechgeek: Movie Geek
Deals: #1: The Mel Brooks Deluxe
Collection [Blu-ray] https://t.co/rHeRCnYP6F</t>
  </si>
  <si>
    <t>chlosaki_
@maigo253 私は市立図書館で見つけて借りました…すげー分厚い！！
https://t.co/00ew9xKjqv これ！三万円のやつ！
京極は世界変わります。人生変わります。この世の不思議が解き明かされます。すっごく面白い…
https://t.co/zFB5KmOUX1</t>
  </si>
  <si>
    <t xml:space="preserve">maigo253
</t>
  </si>
  <si>
    <t>suberu_banana
RT @doredoreving: 猫ランジェリー大人気！他のアングルは⇒
https://t.co/70lfdrFDoZ https://t.co/CnowdmLLMO</t>
  </si>
  <si>
    <t>donaldverger
2018, Three Sea Glass Hearts One
Page, Fine Art Wall Calendar. 11x14.
... https://t.co/tNja1KsfHX #Amazon</t>
  </si>
  <si>
    <t>fıl7xfklmyyo8po
RT @19Yasuaki: Twitter限定‼️ 本の中で皆様から寄せられた質問に答えようと思います。
質問の内容はどんなジャンルも問いません＼(^o^)／Q&amp;amp;Aの答えが本に載りますよー‼️
ハッシュタグ #康晃に聞く をつけてTweetして下さい🆙✨
https:…</t>
  </si>
  <si>
    <t>alexrisley
La #GenteConPropósito es la gente
que siente pasión. Lean este maravilloso
e inspirador libro https://t.co/dfTuX5ixdz</t>
  </si>
  <si>
    <t>superdorsa
Had so many things to do today
instead I’m staying in bed waiting
for an amazon delivery 🎄🎁</t>
  </si>
  <si>
    <t>buyacooldrone
https://t.co/O87SWW9UP7: ready
to fly drone https://t.co/GaAId2ARJW</t>
  </si>
  <si>
    <t>stiqzfdvtouv6oh
RT @necpc_pc: 応募はフォロー＆リツイートだけ！抽選で毎日Amazonギフト券1,000円分がその場であたる！12/22（金）8:59まで！@necpc_pcをフォローし、この投稿をRT！規約→https://t.co/zaoWI4yoFH
#LAVIENoteNE…</t>
  </si>
  <si>
    <t>goingpotty
RT @ArmorgardLtd: To celebrate
the #snowy weather we're giving
away a £20 Amazon voucher, (just
in case you need so… https://t.co/28dc7HE8Ye</t>
  </si>
  <si>
    <t xml:space="preserve">armorgardltd
</t>
  </si>
  <si>
    <t>Graph Type</t>
  </si>
  <si>
    <t>Modularity</t>
  </si>
  <si>
    <t>NodeXL Version</t>
  </si>
  <si>
    <t>Not Applicable</t>
  </si>
  <si>
    <t>1.0.1.380</t>
  </si>
  <si>
    <t>Top URLs in Tweet in Entire Graph</t>
  </si>
  <si>
    <t>http://getBook.at/Initiation</t>
  </si>
  <si>
    <t>http://wp.me/P5rIsN-eY</t>
  </si>
  <si>
    <t>http://getBook.at/Finding_Home</t>
  </si>
  <si>
    <t>http://wp.me/P5rIsN-35V</t>
  </si>
  <si>
    <t>Entire Graph Count</t>
  </si>
  <si>
    <t>Top URLs in Tweet</t>
  </si>
  <si>
    <t>Top Domains in Tweet in Entire Graph</t>
  </si>
  <si>
    <t>getbook.at</t>
  </si>
  <si>
    <t>wp.me</t>
  </si>
  <si>
    <t>Top Domains in Tweet</t>
  </si>
  <si>
    <t>Top Hashtags in Tweet in Entire Graph</t>
  </si>
  <si>
    <t>asmsg</t>
  </si>
  <si>
    <t>p2016t</t>
  </si>
  <si>
    <t>booklove</t>
  </si>
  <si>
    <t>ıartg</t>
  </si>
  <si>
    <t>adventure</t>
  </si>
  <si>
    <t>Top Hashtags in Tweet</t>
  </si>
  <si>
    <t>Top Words in Tweet in Entire Graph</t>
  </si>
  <si>
    <t>Words in Sentiment List#1: Positive</t>
  </si>
  <si>
    <t>Words in Sentiment List#2: Negative</t>
  </si>
  <si>
    <t>Words in Sentiment List#3: (Add your own word list)</t>
  </si>
  <si>
    <t>Non-categorized Words</t>
  </si>
  <si>
    <t>Total Words</t>
  </si>
  <si>
    <t>rt</t>
  </si>
  <si>
    <t>deals</t>
  </si>
  <si>
    <t>geek</t>
  </si>
  <si>
    <t>Top Words in Tweet</t>
  </si>
  <si>
    <t>Top Word Pairs in Tweet in Entire Graph</t>
  </si>
  <si>
    <t>rt,movietvtechgeek</t>
  </si>
  <si>
    <t>geek,deals</t>
  </si>
  <si>
    <t>movietvtechgeek,tech</t>
  </si>
  <si>
    <t>tech,geek</t>
  </si>
  <si>
    <t>fujifilm,ınstax</t>
  </si>
  <si>
    <t>ınstax,mini</t>
  </si>
  <si>
    <t>mini,7s</t>
  </si>
  <si>
    <t>ınstant,film</t>
  </si>
  <si>
    <t>film,camera</t>
  </si>
  <si>
    <t>deals,6</t>
  </si>
  <si>
    <t>Top Word Pairs in Tweet</t>
  </si>
  <si>
    <t>Top Replied-To in Entire Graph</t>
  </si>
  <si>
    <t>Top Mentioned in Entire Graph</t>
  </si>
  <si>
    <t>ındiebookspromo</t>
  </si>
  <si>
    <t>Top Replied-To in Tweet</t>
  </si>
  <si>
    <t>Top Mentioned in Tweet</t>
  </si>
  <si>
    <t>Top Tweeters in Entire Graph</t>
  </si>
  <si>
    <t>Top Tweeters</t>
  </si>
  <si>
    <t>Top URLs in Tweet by Count</t>
  </si>
  <si>
    <t>http://getBook.at/Initiation http://wp.me/P5rIsN-eY http://goo.gl/99zsjq http://amzn.to/1JXlnK8</t>
  </si>
  <si>
    <t>https://twitter.com/i/web/status/943800321607745536 https://twitter.com/i/web/status/943800330159923201</t>
  </si>
  <si>
    <t>http://amzn.to/2wSmmf0 http://amzn.to/2wSyGvD http://amzn.to/2uFNI6P http://amzn.to/2hoI7cQ</t>
  </si>
  <si>
    <t>http://dlvr.it/Q6y338 http://dlvr.it/Q6y38P</t>
  </si>
  <si>
    <t>http://getBook.at/Finding_Home http://wp.me/P5rIsN-35V http://amzn.to/2BF9CLF http://ow.ly/sGlD30c1tYl</t>
  </si>
  <si>
    <t>http://dlvr.it/Q6y338 http://dlvr.it/Q6y31c</t>
  </si>
  <si>
    <t>https://bit.ly/ProfessorK https://bit.ly/LastOracleClimateFiction http://bit.ly/GeorginaHolocaust</t>
  </si>
  <si>
    <t>http://amzn.to/2hotaYm http://amzn.to/2hopmGt http://amzn.to/2ho73Bv http://amzn.to/2hn6gRh http://amzn.to/2hopSEt</t>
  </si>
  <si>
    <t>https://www.amazon.com/dp/B0763SS3CS/ref=cm_sw_r_tw_api_pz5oAb96QAF0A https://www.amazon.com/dp/0989528308/ref=cm_sw_r_tw_api_Zy5oAbNJC46S0</t>
  </si>
  <si>
    <t>Top URLs in Tweet by Salience</t>
  </si>
  <si>
    <t>Top Domains in Tweet by Count</t>
  </si>
  <si>
    <t>getbook.at wp.me goo.gl amzn.to</t>
  </si>
  <si>
    <t>getbook.at wp.me amzn.to ow.ly</t>
  </si>
  <si>
    <t>Top Domains in Tweet by Salience</t>
  </si>
  <si>
    <t>Top Hashtags in Tweet by Count</t>
  </si>
  <si>
    <t>rrbc asmsg p2016t booklove saturdaymorning rpbp ındiebooksbeseen ebooklovers</t>
  </si>
  <si>
    <t>amazon paypal aaronreckgiveaway</t>
  </si>
  <si>
    <t>情けない 熟睡 ハンモック トラネコトラジ トラジ 茶トラ 猫 valu cat tabby</t>
  </si>
  <si>
    <t>asmsg iartg ıartg topread amreading amwriting bookboost love adventure fantasy</t>
  </si>
  <si>
    <t>ıartg historical thriller rt mystery climatefiction kindle</t>
  </si>
  <si>
    <t>Top Hashtags in Tweet by Salience</t>
  </si>
  <si>
    <t>p2016t booklove saturdaymorning rpbp ındiebooksbeseen ebooklovers rrbc asmsg</t>
  </si>
  <si>
    <t>aaronreckgiveaway amazon paypal</t>
  </si>
  <si>
    <t>ıartg topread amreading amwriting bookboost love adventure fantasy iartg asmsg</t>
  </si>
  <si>
    <t>adventure danger humor romance</t>
  </si>
  <si>
    <t>Top Words in Tweet by Count</t>
  </si>
  <si>
    <t>movietvtechgeek tech geek deals 6 fujifilm ınstax mini 7s red</t>
  </si>
  <si>
    <t>名曲とともに巡る 世界の美術館dvd book</t>
  </si>
  <si>
    <t>secrets burning out control tarataylorquinn romance teaser series mustread</t>
  </si>
  <si>
    <t>キスマイのライブdvd予約したけどポスター付くのって通常盤だけ それともamazonさんがダメなの 笑</t>
  </si>
  <si>
    <t>las series de rtve atresmedia y mediaset se suman amazon</t>
  </si>
  <si>
    <t>hikikomolism 情弱といえば 見開きの新聞広告に男はつらいよ全話のdvdセットが 80000円近くの値段で売っているのを見た 今月の新聞だ 呆気にとられた 月300円のamazonプライム会員になれば 全話無料で見れる 釣りバカもだ 新聞を読んでいる購読層の</t>
  </si>
  <si>
    <t>movietvtechgeek tech geek deals 5 fujifilm ınstax mini 7s ındigo</t>
  </si>
  <si>
    <t>pr 日本人なら知っておきたい 反日韓国 100のウソ 別冊宝島 2180</t>
  </si>
  <si>
    <t>new take chance great author 80 5 stars jesse russell's</t>
  </si>
  <si>
    <t>amazontube 対立は泥沼化 amazon amazontubeの商標出願しドメインも取得 youtube対抗サービスを計画か engadgetjpさんから</t>
  </si>
  <si>
    <t>day housesimple 11 celebrate festive period giving away 20 amazon</t>
  </si>
  <si>
    <t>caroline lund move body follow leofrappier carolinelundsf newmusicalert dj</t>
  </si>
  <si>
    <t>amazon music dejará de permitirnos subir nuestros propios archivos mp3</t>
  </si>
  <si>
    <t>makoto_sanda 本日発売 講談社タイガからの新作 ジンカン 神祇鑑定人 九鬼隗一郎 ついに本日発売です タイガの創刊時から告知されつつお待たせしていた 眼帯上司の呪い鑑定人と頼りない新人のタッグもの この年末のお供に是非</t>
  </si>
  <si>
    <t>ムオサムの乞食リスト amazonさんから 本名見えてたら笑って</t>
  </si>
  <si>
    <t>new book ın thıs moment angels sweet reflectıons amazon</t>
  </si>
  <si>
    <t>writer_c4w german 2 swear word coloring book fluch und schimpfmalbuch</t>
  </si>
  <si>
    <t>movietvtechgeek movie geek deals 1 mel brooks deluxe collection blu</t>
  </si>
  <si>
    <t>clachannel しーらさんの感想 そしてamazonのレビューの 圧倒的高評価に ハートを突き動かされましたよ プレイし終わった後 わたくしも バブリーなナオンに なってしまうかもしれません mhwもアメージングに</t>
  </si>
  <si>
    <t>hinekurebow おちんちん型ワッフルメーカー 発売中 購入 https t co s9b0c1xs4t</t>
  </si>
  <si>
    <t>yabu_ten 宣伝 イナズマイレブン 旧作 が再配信されます サンデーうぇぶり のサイトで22日 金 0時より毎週更新 無料で読めるので</t>
  </si>
  <si>
    <t>8 top rated iphone x cases amazon</t>
  </si>
  <si>
    <t>eigahiho 映画秘宝２月号は本日発売 映画訃報は 横尾忠則が偲ぶ親友 土屋嘉男 映画界屈指の怪人 梶原和男を江戸木純が悼む 稀代のカルトリーダーの生涯を 柳下毅一郎 高橋ヨシキ</t>
  </si>
  <si>
    <t>rrbc asmsg life love amp sensuality p2016t ındiebookspromo booklove harem</t>
  </si>
  <si>
    <t>star wars men's casual day t shirt starwars stormtrooper theforceawakens</t>
  </si>
  <si>
    <t>con amazon va por todas las series españolas firma acuerdo</t>
  </si>
  <si>
    <t>ı save amazing amount time each month prime</t>
  </si>
  <si>
    <t>amazon paypal 1 option jamesmccleese2 areck0001 contest fiends win help</t>
  </si>
  <si>
    <t>bongtao ความญ ป น ส งของออนไลน จาก amazon jp ไว</t>
  </si>
  <si>
    <t>toranekotorajit 情けない顔www 情けない 熟睡 ハンモック トラネコトラジ トラジ 茶トラ 猫 valu</t>
  </si>
  <si>
    <t>de klımtechs concours noël tente gagner un siège gaming klım</t>
  </si>
  <si>
    <t>bo2hack psnアカウント作成する時メール認証しないといけなく面倒い方の為の代行も始めました おまけにハックも致します 例え 1垢作成 2000円 2垢作成 4000円 3垢作成 5000円</t>
  </si>
  <si>
    <t>china kopien von druckerpatronen die tintenkiller auf amazon</t>
  </si>
  <si>
    <t>home automation hub control voice littl</t>
  </si>
  <si>
    <t>1500 smıte gems pc download hirezstudios</t>
  </si>
  <si>
    <t>pairs_official クリスマスまであと4日 今pairsに登録すると 抽選で500名様に amazonギフト券1 000円分が当たる pairsを始めるなら今がチャンス 12 25まで クリスマスボックス</t>
  </si>
  <si>
    <t>howellwave justice terrorists john cannon 'our justice' ebook paper rrbc</t>
  </si>
  <si>
    <t>noontec noise cancelling headphones 50 coupon available great new year</t>
  </si>
  <si>
    <t>mitrasphere_pr 福はじめカウントダウン 本日23 59まで ミトラス公式twitterをフォローして期間中に毎日投稿される ミトラス福はじめカウントダウン のハッシュタグ付きツイートをrtしてくれた人に 1日1名様にamazonギフト券5000円</t>
  </si>
  <si>
    <t>en witsetse c'est dommage ce site est super 2 mois</t>
  </si>
  <si>
    <t>同日発売でamazonから同日出荷予定だった商品の片割れが到着して片割れが出荷準備中なので某かの運送業者がパンクしているっぽい 届いたのはヤマト</t>
  </si>
  <si>
    <t>wow ı entered chance win makeup brush cleaner 10s spin</t>
  </si>
  <si>
    <t>young_jump かぐや様は告らせたい 今週は 何回でもシコシコしてよくて でも最低一回はシコってしなきゃいけなくて 限界に達した人が負けです 紙 電子版の累計200万部目前 最新8巻は1月19日発売 この巻から紙と電子の両方</t>
  </si>
  <si>
    <t>necpc_pc 応募はフォロー リツイートだけ 抽選で毎日amazonギフト券1 000円分がその場であたる 12 22 金 8 59まで</t>
  </si>
  <si>
    <t>pairs_official クリスマスまであと1週間 今pairsに登録すると 抽選で500名様に amazonギフト券1 000円分が当たる pairsを始めるなら今がチャンス 12 25まで クリスマスボックス</t>
  </si>
  <si>
    <t>jdaykin great work peri amp team beautifully bring life amazon</t>
  </si>
  <si>
    <t>amazonで色々注文したら荷物が細かく分かれてしまって たくさん発送通知のメール来るし 連動して配送業者からも通知くるし 何がいつ到着するのかわかんなくなってきた д</t>
  </si>
  <si>
    <t>甘々と稲妻 amazonビデオ 中村悠一 おおープライムで観られるー</t>
  </si>
  <si>
    <t>okanenotsubo 150分企画 amazonギフト券100円分 応募方法 フォロー リツイート 締切 150分後 当選者はスクショをリプしてください 実績はいいね</t>
  </si>
  <si>
    <t>fire firefox disponibile ufficialmente per amazon stick e tv computer</t>
  </si>
  <si>
    <t>midori_1433 final e2000c cs 素直な音なのでなんにでも合う モニターヘッドホンには敵わないけど音も取りやすい cとcsは色違い マイクなしの無印もあり</t>
  </si>
  <si>
    <t>gt faktillon die besten fakten als buch ehrliche nachrichten auf</t>
  </si>
  <si>
    <t>biidoro_ 小学館より 漫画家本 special 吉田秋生本 が12月25日 月 発売 画業40周年を迎えた吉田秋生 デビュー作から</t>
  </si>
  <si>
    <t>raymond 50 more men amazon rs fashion amp apparels deals</t>
  </si>
  <si>
    <t>aımı_0904 22日10時からamazonページにて予約可能になります</t>
  </si>
  <si>
    <t>twenty four hours countdown deal starts today 0 99 cents</t>
  </si>
  <si>
    <t>gracielastesano libro novela ınclinaciones encontradas de graciela astesano vía amazon</t>
  </si>
  <si>
    <t>ずっと欲しかったミニクルーザー amazonのタイムセールで安かったから買ってしまった ４０歳からスケボー始めたっていいじゃない 早く冬休みにならないかな ミニクルーザー ス</t>
  </si>
  <si>
    <t>引きこもりで働けないんで 引きこもりで働かなくていいなんて メルカリ転売者としては羨ましいんだけど メルカリ転売 amazon 副業 パート 在宅ワーク 内職 お小遣い</t>
  </si>
  <si>
    <t>ganz3104 たねぱんおすすめキャンペーン amazonギフト券を計20名様に抽選でプレゼント 参加条件 フォロー amp リツイート 締め切り 1月4日 発表は1月6日</t>
  </si>
  <si>
    <t>momo_roll 良い色だよね ナツメ球ピンクで調べると確か出てくるよ amazonで買った気がする笑 ラブホwwwそれよく言われるwww 部屋ピンクだし電気の色がエロいってwww 隠せないー 細かい物片付けるの苦手すぎる</t>
  </si>
  <si>
    <t>amazon届いたぞ 休みをくれ つくれない</t>
  </si>
  <si>
    <t>heat ı 1tomstraw richard castle wrote wave naked rises frozen</t>
  </si>
  <si>
    <t>see highly rated ebook mate's bite sassy mates book 2</t>
  </si>
  <si>
    <t>99p stuartneville here gone alter ego haylenbeck uk e book</t>
  </si>
  <si>
    <t>net kd9sv 今amazonで日立 純正品 洗濯機用 糸くずフィルター 部品番号 001 k10sv後継 1個入り</t>
  </si>
  <si>
    <t>ercgıl scontro totale amazon non si possono usare lavoratori come</t>
  </si>
  <si>
    <t>5minjournal journal competition time amp follow wın 5 minute hardback</t>
  </si>
  <si>
    <t>doredoreving 下着としての機能皆無じゃね ｗ なんかヒトデが乗っかってますがなｗ 下着のデザインがイカレてるのに モデルさんのスタイルが必要以上に鍛え抜かれてて草生える かぼちゃぱんちゅｗ</t>
  </si>
  <si>
    <t>最近のamazonと駿河屋は信用ならない</t>
  </si>
  <si>
    <t>dlfmedien alexa amazon spioniert sagen die vzbv verbraucherzentralen</t>
  </si>
  <si>
    <t>come win abbapatio portable walk greenhouse amazongiveaway giveaway</t>
  </si>
  <si>
    <t>5oqe8t16oazqe8l 毎月プレゼント企画 amazonギフト5 000円分 抽選で10名様にプレゼントします 応募方法 フォロー amp 応募締切 毎月15日23</t>
  </si>
  <si>
    <t>定期 モンスト 招待代行します 招待110人上限まででamazonギフト2000円 ゆうちょ振込 1500円で行います 先払いできる方のみでお願いします</t>
  </si>
  <si>
    <t>モンスト飽きたので垢売ります 運極11 ゴッストなどガチャ限多数 タスチケ90枚以上 超絶ソロコンプしてるので適正全揃い リアルタイムスクショありです 自動ツイートなのでｂｏｘ画像はツイート一覧を見てください amazonギフトでのみ販売しております 気になる方はdmくだ</t>
  </si>
  <si>
    <t>アマガミ wikipedia https t co nuhukxgwaj</t>
  </si>
  <si>
    <t>soverybritish books read aloud people try concentrate cooking christmas dinner</t>
  </si>
  <si>
    <t>モンスト運極代行します 究極 2000円 超絶 4000円 からとなります amazonギフト券での取引です 時間帯など詳しいことはdmで受け付けます</t>
  </si>
  <si>
    <t>1380rp 2000円 amazonギフトor vプリカ lol kr 課金代行します所要時間は5分ほどでおわります 前払いですが 心配な方はskypeで通話しながらでも課金することも可能です 詳しくはdmまでどうぞ</t>
  </si>
  <si>
    <t>人間にとって最も大切な努力は 自分の行動の中に道徳を追求していくことです albert einstein</t>
  </si>
  <si>
    <t>amazon senior technical program manager video london job</t>
  </si>
  <si>
    <t>deal wıreless portable speakers up 66 dıscount see clıckıng lınk</t>
  </si>
  <si>
    <t>kanmediashop 2018年 k pop 福袋 グッズセット 発売 ご予約 フォロー rtで抽選1名様にお好きな商品をプレゼント</t>
  </si>
  <si>
    <t>movietvtechgeek tech geek deals fujifilm ınstax mini 7s ınstant film</t>
  </si>
  <si>
    <t>00 fitkit fk97790 s shape push up bar pair adult</t>
  </si>
  <si>
    <t>jacko hypothetically mesmerized star wars t new accounts free amazon</t>
  </si>
  <si>
    <t>secretary sweet m f erotica boss glasses kindle ku</t>
  </si>
  <si>
    <t>mc_axis mc あくしず47号特集内容 重装甲ながら鈍足なイギリス歩兵戦車は 豊満ボディの天然女王様マチルダ あーさら先生画 地味めなトランジスタグラマー娘のバレンタイン 藤沢孝先生画 頼れる爆乳お姉ちゃんチャーチル くーろくろ先生画</t>
  </si>
  <si>
    <t>tcmgglobal change exciting times here amazon 1 book wisdom launched</t>
  </si>
  <si>
    <t>kugel_ffbe 期間限定でamazonコイン1000円分のクーポン配布してるっぽい</t>
  </si>
  <si>
    <t>amazon need stop sending emails encouraging answers</t>
  </si>
  <si>
    <t>cost2build_uk amazon c2bgiveways 25 gift card give away amp follow</t>
  </si>
  <si>
    <t>謙虚なコンサルティング クライアントにとって 本当の支援 とは何か コンサルティングの世界の常識を覆した プロセス コンサルテーション 世界中の人々の職業観に多大な影響を与え続けている キャリア アンカー</t>
  </si>
  <si>
    <t>ı sıckofwolves hello coworker spoken untıl drew theır name ın</t>
  </si>
  <si>
    <t>qrais_usagi 4コマ漫画ネコノヒー ハンドベル handbell 単行本 ネコノヒー1 発売中</t>
  </si>
  <si>
    <t>年収差 語彙力こそが教養である 角川新書 amazon</t>
  </si>
  <si>
    <t>authorltaylor another wonderful read laura taylor heartbreaker romance pdf1 uk</t>
  </si>
  <si>
    <t>la cuando amazon se pone tirar casa por ventana 63</t>
  </si>
  <si>
    <t>de comprado 'comentarios un español las tribulaciones don prudencio diplomacia</t>
  </si>
  <si>
    <t>colis j'attends desesperemment mon l214 et je recois 3 d'amazon</t>
  </si>
  <si>
    <t>mayasan_gg まやさんこんばんは お疲れさまで す 自分はamazonで予約しました ゞ ｹｲﾚｲ</t>
  </si>
  <si>
    <t>asmsg authorshout iartg pizzazz_books fındıng home https t co 2paxrrnqxz</t>
  </si>
  <si>
    <t>deceptıon terrorism conspiracy thriller</t>
  </si>
  <si>
    <t>poıntjp_tsutomu poıntjpプレゼント企画 amazonギフト券10 000円 応募方法 フォロー 締め切り 12月31日 発送方法 dmでコード送信</t>
  </si>
  <si>
    <t>gt selling dirty nude pics vids amazon gift cards kik</t>
  </si>
  <si>
    <t>jennyburnley1 eichin chang lim eichinchanglim gentleness love story moving ı</t>
  </si>
  <si>
    <t>tamara ferguson tammysdragonfly 'this book awesome ' mılıtary romance two</t>
  </si>
  <si>
    <t>happy announce ı published first book see quote photo thoughts</t>
  </si>
  <si>
    <t>con amazon va por todas las series españolas firma un</t>
  </si>
  <si>
    <t>neru_46_aptask 今日届く予定がamazonの遅延で来ないからキャンセルしたわ笑 セブンネットで予約し直した笑</t>
  </si>
  <si>
    <t>linkedsupply negative positive visit linked supply store amazon home products</t>
  </si>
  <si>
    <t>gelatobear ahh ı'm excited two children's books ı've illustrated out</t>
  </si>
  <si>
    <t>bring diariessurvivor flesh amp wine group kids fairy elf warriors</t>
  </si>
  <si>
    <t>mariothomas looking something listen over holiday break aws podcast covered</t>
  </si>
  <si>
    <t>christypastore preorder copy return now release date 2 22 18</t>
  </si>
  <si>
    <t>side find out more paloma faiths favourites amazonmusicuk</t>
  </si>
  <si>
    <t>lt em gt glimpse ınside camperforce amazon amp 39 s</t>
  </si>
  <si>
    <t>アホでおちゃらけ そしてトラブルメーカー だけどボクシングは天才的 恵比寿高校ボクシング部</t>
  </si>
  <si>
    <t>mesotabi amazon販売分のnintendo switchマリオセットが昨晩からずっと 在庫あり のまま定価売りが続いてる こっちのスーパーファミコンミニもam</t>
  </si>
  <si>
    <t>bernardfoong life love amp sensuality p2016t ındiebookspromo asmsg booklove https</t>
  </si>
  <si>
    <t>今話題のマンガ 本を紹介します 三度の飯よりマンガが好き youtuberとしても活動 risasaturn 今オススメマンガ ダンジョン飯 https t co</t>
  </si>
  <si>
    <t>cg_orange_inc tvアニメ 宝石の国 bd amp dvd第1巻ですが amazon様やヨドバシ com様では一時的に売り切れているようです お待たせして申し</t>
  </si>
  <si>
    <t>saving gonna buy favorite wardrobe amazon wardroberefreshsale</t>
  </si>
  <si>
    <t>アニメ amazonvideo_jp 鋼の錬金術師 フルメタルアルケミスト 配信開始 山田涼介 主演の実写映画も話題 海外でも人気の高い ハガレン の原作準拠版アニメをイッキ見するチャンス</t>
  </si>
  <si>
    <t>caudillismo en latinoamérica adquiere ya el kindle ebook historia</t>
  </si>
  <si>
    <t>amazonギフトカードでps4買う人続出 理由はamazonの5万円分らしい</t>
  </si>
  <si>
    <t>trpg_online パスファインダーrpg ビギナー ボックス が amazon で予約受付中 trpg パスファインダー</t>
  </si>
  <si>
    <t>amazonって特典コードメールで来るんだ ゲームまだ手元にないのに テーマだけdlできる</t>
  </si>
  <si>
    <t>movietvtechgeek geek deals tech 6 fujifilm ınstax mini 7s red</t>
  </si>
  <si>
    <t>giveaway esamcore ı entered chance win mini wifi smart plug</t>
  </si>
  <si>
    <t>ttindia dev up amazonobhijaan idevadhikari</t>
  </si>
  <si>
    <t>shivaroor 4 successive months amazonın's best reads now another print</t>
  </si>
  <si>
    <t>amazonプライムビデオでグリムシーズン5見終わったけど すごい終わり方したな ダイアナがチート過ぎる 笑 amazon amazonプライムビデオ grimm</t>
  </si>
  <si>
    <t>6 el fuego invisible autores españoles e ıberoamericanos</t>
  </si>
  <si>
    <t>le une femme entre dans centre commercial avec son sac</t>
  </si>
  <si>
    <t>okami hd 輸入版 北米 ps4 capcom が amazonで332円値下げされて 2699円になりました 最安値更新</t>
  </si>
  <si>
    <t>facebook juliaangwin dozens companies including verizon amazon ups goldman sachs</t>
  </si>
  <si>
    <t>hinter den kulissen kurzgeschichten aus dem berufspiloten alltag deutsch</t>
  </si>
  <si>
    <t>0 99 family christmas jay northcote novella mmromance</t>
  </si>
  <si>
    <t>pin down lıve hea newadult live ku 1click hollydodd80</t>
  </si>
  <si>
    <t>koiame_anime アニメ 恋は雨上がりのように 初回放送決定 2018年1月11日 木 より毎週木曜24 55 放送開始 amazonプライム</t>
  </si>
  <si>
    <t>hot seo tip etsy amazon sellers</t>
  </si>
  <si>
    <t>nyankonarabe 67 にゃんこならべは 同じ色のにゃんこがタテ ヨコ ナナメに一直線に５匹ならんだら勝ちだにゃん あと一匹で しろにゃんこ が5匹ならぶところをみつけてにゃん にゃんこならべパズル</t>
  </si>
  <si>
    <t>natsecsoc amazon uk withdrawn infant circumcision training kits complained ındependent</t>
  </si>
  <si>
    <t>kaveve 在庫動向を見るに 12 28に新商品が発売されるのに併せ 既存商品の再入荷があるようで その再入荷の一部が急落しているようです 例えばレゴ lego エルフ ナイーダのゴンドラ</t>
  </si>
  <si>
    <t>絵 宇野亞喜良 文 短歌 穂村弘による大人の絵本 暗闇につつまれたミステリアスな 僕 と かわいくて やさしいガールフレンドとの1週間</t>
  </si>
  <si>
    <t>月 4komapalette ぱれっとコミックス最新刊12月25日 発売 今年のクリスマスは サキュバスさん で決まり 新米サキュバスとのちょっぴりエッチなドキふわラブコメ しの先生の サキュバスさんのはつしごと</t>
  </si>
  <si>
    <t>wardroberefreshsale plan win amazonın amazon pick</t>
  </si>
  <si>
    <t>social media garybizzo rockstar amazon gary believes initiatives including inbound</t>
  </si>
  <si>
    <t>予約 初回限定版 とつくにの少女5 blade comıcs sp マッグガーデン amazonjpから</t>
  </si>
  <si>
    <t>da em há quase dois anos sou consultor óleo de</t>
  </si>
  <si>
    <t>released part 4 royal sagas king james cromwell left elizabeth</t>
  </si>
  <si>
    <t>highschool bitch bullies attack</t>
  </si>
  <si>
    <t>amazon prime vídeo para android tv ya está en la</t>
  </si>
  <si>
    <t>132 reviews desktop ıntel pentium j3710 ram windows offer provided</t>
  </si>
  <si>
    <t>lilly peppertree hardback paperback copy out lulu amazon kindle</t>
  </si>
  <si>
    <t>philo_shinkan amazon紹介文 kindle版発売中 なぜと問うのはなぜだろう 吉田 夏彦著 ちくまプリマー新書 心とは何か ある ないとはどういうことか</t>
  </si>
  <si>
    <t>tmnw2knews この前も言ったけどwi fi無いと役に立たないからそれだけは気を付けろよ あと値段倍近くするけどこっちなら4k解像度にも対応してるから将来性を考えるなら検討する価値あるかも</t>
  </si>
  <si>
    <t>botgardenssa ıt's somewhat hidden compared flashy neighbour victoria amazonica calathea</t>
  </si>
  <si>
    <t>中国のmbtなんて分かんないことだらけなので 久々にパンツァー買うかぬ panzer パンツァー 2018年 01 月号 雑誌 を amazon</t>
  </si>
  <si>
    <t>amazonでまとめ買い</t>
  </si>
  <si>
    <t>je en hoeveel van cadeaus kocht op amazon</t>
  </si>
  <si>
    <t>電子書籍 トップ1 の人だけが実践している思考の法則 永田豊志 著 kindle版 https t co tql3ruofxd</t>
  </si>
  <si>
    <t>firefoxがamazonのfire tvに搭載 amazonの製品上でyoutubeを見られる</t>
  </si>
  <si>
    <t>lamajabr thriller click here chepworthauthor ıartg free download sleepwalker legacy</t>
  </si>
  <si>
    <t>大人気レースクイーン 安枝瞳ちゃんのイメージ キュートな笑顔と完璧なお尻を持つ彼女 今まで見せたことのない大人の色気で世の男性を魅了し そして虜にしてしまう 新たな瞳ちゃんを堪能できる1枚</t>
  </si>
  <si>
    <t>ıdolm ster master specıal 05</t>
  </si>
  <si>
    <t>shoulder lift rebeccagrace234 amazon new dollies movers moving straps system</t>
  </si>
  <si>
    <t>amazonの商品 あんな扱いなんか</t>
  </si>
  <si>
    <t>sharonnovak5 lullaby cd now amazon</t>
  </si>
  <si>
    <t>ps4のgta5ハック垢買取 状態の良いものを高く買い取ります ご不要になった ハックアカウントなどをお持ち寄り下さい amazonギフト券支払いとなっております 転送済み ハック代行 228109</t>
  </si>
  <si>
    <t>新学期に向けて文房具amazonで色々見て買ったら約６０００円いったぜ ω お年玉がぁ</t>
  </si>
  <si>
    <t>cose da leggere stamattina 1 l'europa vuole sanzionare la polonia</t>
  </si>
  <si>
    <t>book week bschocbar gchq puzzle yours here</t>
  </si>
  <si>
    <t>shuhei0919y 大谷亮平さんと本田翼さん インタビューさせて頂きましたー 爆笑しまくりのインタビュー 何とか文字で再現しました 笑 撮影は tsuru1981 さんです 大谷亮平</t>
  </si>
  <si>
    <t>今 確認したところ amazonの在庫が無くなってしまっているようです 楽天ブックスや7netであればまだご注文が可能ですので ネット通販でお求めの際はこちらをご利用いただけたらと思います 楽天ブックス</t>
  </si>
  <si>
    <t>thesourcesmjazz nowplaying gary palmer land sun radio single tune ın</t>
  </si>
  <si>
    <t>lamuneirol たぶんどこかに売ってるとは思うので なければamazonしますｗ アンチ多いんですか 性描写がちょっときつめではありますけど 雰囲気良いので他の本も読みたい感じです</t>
  </si>
  <si>
    <t>ａ列車で行こう expをamazonで予約してたのに発売日に届かんってどないやねん</t>
  </si>
  <si>
    <t/>
  </si>
  <si>
    <t>shojobeat first look kenka bancho otome vol 1 love's battle</t>
  </si>
  <si>
    <t>gift romance eangeluskehler holiday giving never easier give desire free</t>
  </si>
  <si>
    <t>shito_stereo 冬コミの新譜 ボーカロイドcd出します チョコカノはチョコが欲しい男の子の曲になってます 可愛いlıp lıp楽曲にしましたよ チョコカノ ホワイトデーキッス honeyworks</t>
  </si>
  <si>
    <t>matillion customers asked listened ıntroducing new task ınfo panel etl</t>
  </si>
  <si>
    <t>noramistress goddess für serve pamper ı deserve need nothing paypig</t>
  </si>
  <si>
    <t>pizzazz_books fındıng home https t co 2paxrrnqxz jackieweger asmsg ıartg</t>
  </si>
  <si>
    <t>2099_jp クリスマスrtキャンペーン このツイートをrtしてくれたフォロワーの中から抽選でガチャチケットと1 000円分のamazonギフト券をプレゼントします 詳細はこちら https t co x4m8zpdmta 無人戦争</t>
  </si>
  <si>
    <t>maigo253 私は市立図書館で見つけて借りました すげー分厚い これ 三万円のやつ 京極は世界変わります 人生変わります この世の不思議が解き明かされます すっごく面白い</t>
  </si>
  <si>
    <t>doredoreving 他のアングルは 猫ランジェリー大人気 セーラー服の水着 商品名が意味不明すぎて草 猫ランジェリー てかスゴい谷間ｗ 透け透けのウエディングドレス これで披露宴をするのは勇気要るｗ</t>
  </si>
  <si>
    <t>sea glass amazon 2018 three hearts one page fine art</t>
  </si>
  <si>
    <t>19yasuaki twitter限定 本の中で皆様から寄せられた質問に答えようと思います 質問の内容はどんなジャンルも問いません o q amp aの答えが本に載りますよー ハッシュタグ 康晃に聞く</t>
  </si>
  <si>
    <t>la genteconpropósito es gente que siente pasión lean este maravilloso</t>
  </si>
  <si>
    <t>many things today instead ı m staying bed waiting amazon</t>
  </si>
  <si>
    <t>ready fly drone</t>
  </si>
  <si>
    <t>armorgardltd celebrate snowy weather giving away 20 amazon voucher case</t>
  </si>
  <si>
    <t>Top Words in Tweet by Salience</t>
  </si>
  <si>
    <t>life love amp sensuality p2016t ındiebookspromo booklove harem boy's saga</t>
  </si>
  <si>
    <t>1 option jamesmccleese2 areck0001 contest fiends win help winners wanted</t>
  </si>
  <si>
    <t>下着としての機能皆無じゃね ｗ なんかヒトデが乗っかってますがなｗ 下着のデザインがイカレてるのに モデルさんのスタイルが必要以上に鍛え抜かれてて草生える かぼちゃぱんちゅｗ doredoreving</t>
  </si>
  <si>
    <t>6 red 5 ındigo movietvtechgeek tech geek deals fujifilm ınstax</t>
  </si>
  <si>
    <t>c2bgiveways 25 gift card give away amp follow chance win</t>
  </si>
  <si>
    <t>pizzazz_books fındıng home https t co 2paxrrnqxz jackieweger ıartg topread</t>
  </si>
  <si>
    <t>tech 6 fujifilm ınstax mini 7s red ınstant film camera</t>
  </si>
  <si>
    <t>kindle版発売中 なぜと問うのはなぜだろう 吉田 夏彦著 ちくまプリマー新書 心とは何か ある ないとはどういうことか 人は死んだらどこに行くのか amazon</t>
  </si>
  <si>
    <t>chepworthauthor ıartg free download sleepwalker legacy financial suspense historical hidden</t>
  </si>
  <si>
    <t>gift desire free kindle unlimited adventure danger bit forget yourself</t>
  </si>
  <si>
    <t>für serve pamper ı deserve need nothing paypig alle sklaven</t>
  </si>
  <si>
    <t>他のアングルは 猫ランジェリー大人気 セーラー服の水着 商品名が意味不明すぎて草 猫ランジェリー てかスゴい谷間ｗ 透け透けのウエディングドレス これで披露宴をするのは勇気要るｗ doredoreving</t>
  </si>
  <si>
    <t>2018 three hearts one page fine art wall calendar 11x14</t>
  </si>
  <si>
    <t>Top Word Pairs in Tweet by Count</t>
  </si>
  <si>
    <t>rt,movietvtechgeek  movietvtechgeek,tech  tech,geek  geek,deals  deals,6  6,fujifilm  fujifilm,ınstax  ınstax,mini  mini,7s  7s,red</t>
  </si>
  <si>
    <t>名曲とともに巡る,世界の美術館dvd  世界の美術館dvd,book</t>
  </si>
  <si>
    <t>secrets,burning  burning,out  out,control  control,tarataylorquinn  tarataylorquinn,romance  romance,teaser  teaser,series  series,mustread</t>
  </si>
  <si>
    <t>キスマイのライブdvd予約したけどポスター付くのって通常盤だけ,それともamazonさんがダメなの  それともamazonさんがダメなの,笑</t>
  </si>
  <si>
    <t>las,series  series,de  de,rtve  rtve,atresmedia  atresmedia,y  y,mediaset  mediaset,se  se,suman  suman,amazon  amazon,prime</t>
  </si>
  <si>
    <t>rt,hikikomolism  hikikomolism,情弱といえば  情弱といえば,見開きの新聞広告に男はつらいよ全話のdvdセットが  見開きの新聞広告に男はつらいよ全話のdvdセットが,80000円近くの値段で売っているのを見た  80000円近くの値段で売っているのを見た,今月の新聞だ  今月の新聞だ,呆気にとられた  呆気にとられた,月300円のamazonプライム会員になれば  月300円のamazonプライム会員になれば,全話無料で見れる  全話無料で見れる,釣りバカもだ  釣りバカもだ,新聞を読んでいる購読層の</t>
  </si>
  <si>
    <t>rt,movietvtechgeek  movietvtechgeek,tech  tech,geek  geek,deals  deals,5  5,fujifilm  fujifilm,ınstax  ınstax,mini  mini,7s  7s,ındigo</t>
  </si>
  <si>
    <t>pr,日本人なら知っておきたい  日本人なら知っておきたい,反日韓国  反日韓国,100のウソ  100のウソ,別冊宝島  別冊宝島,2180</t>
  </si>
  <si>
    <t>take,chance  chance,great  great,new  new,author  author,80  80,5  5,stars  stars,jesse  jesse,russell's  russell's,new</t>
  </si>
  <si>
    <t>amazontube,対立は泥沼化  対立は泥沼化,amazon  amazon,amazontubeの商標出願しドメインも取得  amazontubeの商標出願しドメインも取得,youtube対抗サービスを計画か  youtube対抗サービスを計画か,engadgetjpさんから</t>
  </si>
  <si>
    <t>rt,housesimple  housesimple,day  day,11  11,celebrate  celebrate,festive  festive,period  period,giving  giving,away  away,20  20,amazon</t>
  </si>
  <si>
    <t>caroline,lund  lund,move  move,body  body,follow  follow,leofrappier  leofrappier,carolinelundsf  carolinelundsf,newmusicalert  newmusicalert,dj  dj,rt</t>
  </si>
  <si>
    <t>amazon,music  music,dejará  dejará,de  de,permitirnos  permitirnos,subir  subir,nuestros  nuestros,propios  propios,archivos  archivos,mp3</t>
  </si>
  <si>
    <t>rt,makoto_sanda  makoto_sanda,本日発売  本日発売,講談社タイガからの新作  講談社タイガからの新作,ジンカン  ジンカン,神祇鑑定人  神祇鑑定人,九鬼隗一郎  九鬼隗一郎,ついに本日発売です  ついに本日発売です,タイガの創刊時から告知されつつお待たせしていた  タイガの創刊時から告知されつつお待たせしていた,眼帯上司の呪い鑑定人と頼りない新人のタッグもの  眼帯上司の呪い鑑定人と頼りない新人のタッグもの,この年末のお供に是非</t>
  </si>
  <si>
    <t>ムオサムの乞食リスト,amazonさんから  amazonさんから,本名見えてたら笑って</t>
  </si>
  <si>
    <t>new,book  book,ın  ın,thıs  thıs,moment  moment,angels  angels,sweet  sweet,reflectıons  reflectıons,amazon</t>
  </si>
  <si>
    <t>rt,writer_c4w  writer_c4w,german  german,2  2,swear  swear,word  word,coloring  coloring,book  book,fluch  fluch,und  und,schimpfmalbuch</t>
  </si>
  <si>
    <t>rt,movietvtechgeek  movietvtechgeek,movie  movie,geek  geek,deals  deals,1  1,mel  mel,brooks  brooks,deluxe  deluxe,collection  collection,blu</t>
  </si>
  <si>
    <t>clachannel,しーらさんの感想  しーらさんの感想,そしてamazonのレビューの  そしてamazonのレビューの,圧倒的高評価に  圧倒的高評価に,ハートを突き動かされましたよ  ハートを突き動かされましたよ,プレイし終わった後  プレイし終わった後,わたくしも  わたくしも,バブリーなナオンに  バブリーなナオンに,なってしまうかもしれません  なってしまうかもしれません,mhwもアメージングに  mhwもアメージングに,楽しみです</t>
  </si>
  <si>
    <t>rt,hinekurebow  hinekurebow,おちんちん型ワッフルメーカー  おちんちん型ワッフルメーカー,発売中  発売中,購入  購入,https  https,t  t,co  co,s9b0c1xs4t</t>
  </si>
  <si>
    <t>rt,yabu_ten  yabu_ten,宣伝  宣伝,イナズマイレブン  イナズマイレブン,旧作  旧作,が再配信されます  が再配信されます,サンデーうぇぶり  サンデーうぇぶり,のサイトで22日  のサイトで22日,金  金,0時より毎週更新  0時より毎週更新,無料で読めるので</t>
  </si>
  <si>
    <t>8,top  top,rated  rated,iphone  iphone,x  x,cases  cases,amazon</t>
  </si>
  <si>
    <t>rt,eigahiho  eigahiho,映画秘宝２月号は本日発売  映画秘宝２月号は本日発売,映画訃報は  映画訃報は,横尾忠則が偲ぶ親友  横尾忠則が偲ぶ親友,土屋嘉男  土屋嘉男,映画界屈指の怪人  映画界屈指の怪人,梶原和男を江戸木純が悼む  梶原和男を江戸木純が悼む,稀代のカルトリーダーの生涯を  稀代のカルトリーダーの生涯を,柳下毅一郎  柳下毅一郎,高橋ヨシキ</t>
  </si>
  <si>
    <t>life,love  love,amp  amp,sensuality  sensuality,p2016t  p2016t,ındiebookspromo  ındiebookspromo,asmsg  asmsg,booklove  harem,boy's  boy's,saga  saga,ı</t>
  </si>
  <si>
    <t>star,wars  wars,men's  men's,casual  casual,day  day,t  t,shirt  shirt,starwars  starwars,stormtrooper  stormtrooper,theforceawakens</t>
  </si>
  <si>
    <t>amazon,va  va,por  por,todas  todas,con  con,las  las,series  series,españolas  españolas,firma  firma,acuerdo  acuerdo,importante</t>
  </si>
  <si>
    <t>ı,save  save,amazing  amazing,amount  amount,time  time,each  each,month  month,prime</t>
  </si>
  <si>
    <t>jamesmccleese2,areck0001  areck0001,contest  contest,fiends  fiends,win  win,help  help,winners  winners,wanted  wanted,gifting  gifting,amazon  amazon,paypal</t>
  </si>
  <si>
    <t>rt,bongtao  bongtao,ความญ  ความญ,ป  ป,น  น,ส  ส,งของออนไลน  งของออนไลน,จาก  จาก,amazon  amazon,jp  jp,ไว</t>
  </si>
  <si>
    <t>rt,toranekotorajit  toranekotorajit,情けない顔www  情けない顔www,情けない  情けない,熟睡  熟睡,ハンモック  ハンモック,トラネコトラジ  トラネコトラジ,トラジ  トラジ,茶トラ  茶トラ,猫  猫,valu</t>
  </si>
  <si>
    <t>rt,klımtechs  klımtechs,concours  concours,de  de,noël  noël,tente  tente,de  de,gagner  gagner,un  un,siège  siège,gaming</t>
  </si>
  <si>
    <t>psnアカウント作成する時メール認証しないといけなく面倒い方の為の代行も始めました,おまけにハックも致します  おまけにハックも致します,例え  例え,bo2hack  bo2hack,1垢作成  1垢作成,2000円  2000円,bo2hack  bo2hack,2垢作成  2垢作成,4000円  4000円,bo2hack  bo2hack,3垢作成</t>
  </si>
  <si>
    <t>china,kopien  kopien,von  von,druckerpatronen  druckerpatronen,die  die,tintenkiller  tintenkiller,auf  auf,amazon</t>
  </si>
  <si>
    <t>home,automation  automation,hub  hub,control  control,home  home,voice  voice,littl</t>
  </si>
  <si>
    <t>1500,smıte  smıte,gems  gems,pc  pc,download  download,hirezstudios</t>
  </si>
  <si>
    <t>rt,pairs_official  pairs_official,クリスマスまであと4日  クリスマスまであと4日,今pairsに登録すると  今pairsに登録すると,抽選で500名様に  抽選で500名様に,amazonギフト券1  amazonギフト券1,000円分が当たる  000円分が当たる,pairsを始めるなら今がチャンス  pairsを始めるなら今がチャンス,12  12,25まで  25まで,クリスマスボックス</t>
  </si>
  <si>
    <t>rt,howellwave  howellwave,justice  justice,terrorists  terrorists,john  john,cannon  cannon,'our  'our,justice'  justice',ebook  ebook,paper  paper,rrbc</t>
  </si>
  <si>
    <t>noontec,noise  noise,cancelling  cancelling,headphones  headphones,50  50,coupon  coupon,available  available,great  great,new  new,year  year,gift</t>
  </si>
  <si>
    <t>rt,mitrasphere_pr  mitrasphere_pr,福はじめカウントダウン  福はじめカウントダウン,本日23  本日23,59まで  59まで,ミトラス公式twitterをフォローして期間中に毎日投稿される  ミトラス公式twitterをフォローして期間中に毎日投稿される,ミトラス福はじめカウントダウン  ミトラス福はじめカウントダウン,のハッシュタグ付きツイートをrtしてくれた人に  のハッシュタグ付きツイートをrtしてくれた人に,1日1名様にamazonギフト券5000円</t>
  </si>
  <si>
    <t>witsetse,c'est  c'est,dommage  dommage,ce  ce,site  site,est  est,super  super,en  en,2  2,mois  mois,en</t>
  </si>
  <si>
    <t>同日発売でamazonから同日出荷予定だった商品の片割れが到着して片割れが出荷準備中なので某かの運送業者がパンクしているっぽい,届いたのはヤマト</t>
  </si>
  <si>
    <t>wow,ı  ı,entered  entered,chance  chance,win  win,makeup  makeup,brush  brush,cleaner  cleaner,10s  10s,spin  spin,try</t>
  </si>
  <si>
    <t>rt,young_jump  young_jump,かぐや様は告らせたい  かぐや様は告らせたい,今週は  今週は,何回でもシコシコしてよくて  何回でもシコシコしてよくて,でも最低一回はシコってしなきゃいけなくて  でも最低一回はシコってしなきゃいけなくて,限界に達した人が負けです  限界に達した人が負けです,紙  紙,電子版の累計200万部目前  電子版の累計200万部目前,最新8巻は1月19日発売  最新8巻は1月19日発売,この巻から紙と電子の両方</t>
  </si>
  <si>
    <t>rt,necpc_pc  necpc_pc,応募はフォロー  応募はフォロー,リツイートだけ  リツイートだけ,抽選で毎日amazonギフト券1  抽選で毎日amazonギフト券1,000円分がその場であたる  000円分がその場であたる,12  12,22  22,金  金,8  8,59まで</t>
  </si>
  <si>
    <t>rt,pairs_official  pairs_official,クリスマスまであと1週間  クリスマスまであと1週間,今pairsに登録すると  今pairsに登録すると,抽選で500名様に  抽選で500名様に,amazonギフト券1  amazonギフト券1,000円分が当たる  000円分が当たる,pairsを始めるなら今がチャンス  pairsを始めるなら今がチャンス,12  12,25まで  25まで,クリスマスボックス</t>
  </si>
  <si>
    <t>rt,jdaykin  jdaykin,great  great,work  work,peri  peri,amp  amp,team  team,beautifully  beautifully,bring  bring,life  life,amazon</t>
  </si>
  <si>
    <t>amazonで色々注文したら荷物が細かく分かれてしまって,たくさん発送通知のメール来るし  たくさん発送通知のメール来るし,連動して配送業者からも通知くるし  連動して配送業者からも通知くるし,何がいつ到着するのかわかんなくなってきた  何がいつ到着するのかわかんなくなってきた,д</t>
  </si>
  <si>
    <t>甘々と稲妻,amazonビデオ  amazonビデオ,中村悠一  中村悠一,おおープライムで観られるー</t>
  </si>
  <si>
    <t>rt,okanenotsubo  okanenotsubo,150分企画  150分企画,amazonギフト券100円分  amazonギフト券100円分,応募方法  応募方法,フォロー  フォロー,リツイート  リツイート,締切  締切,150分後  150分後,当選者はスクショをリプしてください  当選者はスクショをリプしてください,実績はいいね</t>
  </si>
  <si>
    <t>firefox,disponibile  disponibile,ufficialmente  ufficialmente,per  per,amazon  amazon,fire  fire,stick  stick,e  e,fire  fire,tv  tv,computer</t>
  </si>
  <si>
    <t>midori_1433,final  final,e2000c  e2000c,cs  cs,素直な音なのでなんにでも合う  素直な音なのでなんにでも合う,モニターヘッドホンには敵わないけど音も取りやすい  モニターヘッドホンには敵わないけど音も取りやすい,cとcsは色違い  cとcsは色違い,マイクなしの無印もあり</t>
  </si>
  <si>
    <t>rt,faktillon  faktillon,die  die,besten  besten,fakten  fakten,als  als,buch  buch,gt  gt,ehrliche  ehrliche,nachrichten  nachrichten,auf</t>
  </si>
  <si>
    <t>rt,biidoro_  biidoro_,小学館より  小学館より,漫画家本  漫画家本,special  special,吉田秋生本  吉田秋生本,が12月25日  が12月25日,月  月,発売  発売,画業40周年を迎えた吉田秋生  画業40周年を迎えた吉田秋生,デビュー作から</t>
  </si>
  <si>
    <t>raymond,50  50,more  more,men  men,amazon  amazon,rs  rs,fashion  fashion,amp  amp,apparels  apparels,deals  deals,offers</t>
  </si>
  <si>
    <t>rt,aımı_0904  aımı_0904,22日10時からamazonページにて予約可能になります</t>
  </si>
  <si>
    <t>twenty,four  four,hours  hours,countdown  countdown,deal  deal,starts  starts,today  today,0  0,99  99,cents  cents,until</t>
  </si>
  <si>
    <t>rt,gracielastesano  gracielastesano,libro  libro,novela  novela,ınclinaciones  ınclinaciones,encontradas  encontradas,de  de,graciela  graciela,astesano  astesano,vía  vía,amazon</t>
  </si>
  <si>
    <t>ずっと欲しかったミニクルーザー,amazonのタイムセールで安かったから買ってしまった  amazonのタイムセールで安かったから買ってしまった,４０歳からスケボー始めたっていいじゃない  ４０歳からスケボー始めたっていいじゃない,早く冬休みにならないかな  早く冬休みにならないかな,ミニクルーザー  ミニクルーザー,ス</t>
  </si>
  <si>
    <t>引きこもりで働けないんで,引きこもりで働かなくていいなんて  引きこもりで働かなくていいなんて,メルカリ転売者としては羨ましいんだけど  メルカリ転売者としては羨ましいんだけど,メルカリ転売  メルカリ転売,amazon  amazon,副業  副業,パート  パート,在宅ワーク  在宅ワーク,内職  内職,お小遣い  お小遣い,無在庫</t>
  </si>
  <si>
    <t>rt,ganz3104  ganz3104,たねぱんおすすめキャンペーン  たねぱんおすすめキャンペーン,amazonギフト券を計20名様に抽選でプレゼント  amazonギフト券を計20名様に抽選でプレゼント,参加条件  参加条件,フォロー  フォロー,amp  amp,リツイート  リツイート,締め切り  締め切り,1月4日  1月4日,発表は1月6日</t>
  </si>
  <si>
    <t>momo_roll,良い色だよね  良い色だよね,ナツメ球ピンクで調べると確か出てくるよ  ナツメ球ピンクで調べると確か出てくるよ,amazonで買った気がする笑  amazonで買った気がする笑,ラブホwwwそれよく言われるwww  ラブホwwwそれよく言われるwww,部屋ピンクだし電気の色がエロいってwww  部屋ピンクだし電気の色がエロいってwww,隠せないー  隠せないー,細かい物片付けるの苦手すぎる</t>
  </si>
  <si>
    <t>amazon届いたぞ,休みをくれ  休みをくれ,つくれない</t>
  </si>
  <si>
    <t>rt,1tomstraw  1tomstraw,richard  richard,castle  castle,ı  ı,wrote  wrote,heat  heat,wave  wave,naked  naked,heat  heat,heat</t>
  </si>
  <si>
    <t>see,highly  highly,rated  rated,ebook  ebook,mate's  mate's,bite  bite,sassy  sassy,mates  mates,book  book,2  2,milly</t>
  </si>
  <si>
    <t>rt,stuartneville  stuartneville,here  here,gone  gone,alter  alter,ego  ego,haylenbeck  haylenbeck,99p  99p,uk  uk,e  e,book</t>
  </si>
  <si>
    <t>net,kd9sv  今amazonで日立,純正品  純正品,洗濯機用  洗濯機用,糸くずフィルター  糸くずフィルター,net  kd9sv,部品番号  部品番号,net  kd9sv,001  001,net  net,k10sv後継</t>
  </si>
  <si>
    <t>rt,ercgıl  ercgıl,scontro  scontro,totale  totale,amazon  amazon,non  non,si  si,possono  possono,usare  usare,lavoratori  lavoratori,come</t>
  </si>
  <si>
    <t>rt,5minjournal  5minjournal,competition  competition,time  time,rt  rt,amp  amp,follow  follow,5minjournal  5minjournal,wın  wın,5  5,minute</t>
  </si>
  <si>
    <t>rt,doredoreving  doredoreving,下着としての機能皆無じゃね  下着としての機能皆無じゃね,ｗ  doredoreving,なんかヒトデが乗っかってますがなｗ  doredoreving,下着のデザインがイカレてるのに  下着のデザインがイカレてるのに,モデルさんのスタイルが必要以上に鍛え抜かれてて草生える  doredoreving,かぼちゃぱんちゅｗ</t>
  </si>
  <si>
    <t>rt,dlfmedien  dlfmedien,alexa  alexa,amazon  amazon,spioniert  spioniert,sagen  sagen,die  die,vzbv  vzbv,verbraucherzentralen</t>
  </si>
  <si>
    <t>amazon,music  music,dejará  dejará,de  de,permitirnos  permitirnos,subir  subir,nuestros  nuestros,propios  propios,archivos  archivos,mp3  mp3,wwwhatsnew</t>
  </si>
  <si>
    <t>come,win  win,abbapatio  abbapatio,portable  portable,walk  walk,greenhouse  greenhouse,amazongiveaway  amazongiveaway,giveaway</t>
  </si>
  <si>
    <t>rt,5oqe8t16oazqe8l  5oqe8t16oazqe8l,毎月プレゼント企画  毎月プレゼント企画,amazonギフト5  amazonギフト5,000円分  000円分,抽選で10名様にプレゼントします  抽選で10名様にプレゼントします,応募方法  応募方法,フォロー  フォロー,amp  amp,rt  rt,応募締切</t>
  </si>
  <si>
    <t>定期,モンスト  モンスト,招待代行します  招待代行します,招待110人上限まででamazonギフト2000円  招待110人上限まででamazonギフト2000円,ゆうちょ振込  ゆうちょ振込,1500円で行います  1500円で行います,先払いできる方のみでお願いします</t>
  </si>
  <si>
    <t>モンスト飽きたので垢売ります,運極11  運極11,ゴッストなどガチャ限多数  ゴッストなどガチャ限多数,タスチケ90枚以上  タスチケ90枚以上,超絶ソロコンプしてるので適正全揃い  超絶ソロコンプしてるので適正全揃い,リアルタイムスクショありです  リアルタイムスクショありです,自動ツイートなのでｂｏｘ画像はツイート一覧を見てください  自動ツイートなのでｂｏｘ画像はツイート一覧を見てください,amazonギフトでのみ販売しております  amazonギフトでのみ販売しております,気になる方はdmくだ</t>
  </si>
  <si>
    <t>アマガミ,wikipedia  wikipedia,https  https,t  t,co  co,nuhukxgwaj</t>
  </si>
  <si>
    <t>rt,soverybritish  soverybritish,books  books,read  read,aloud  aloud,people  people,try  try,concentrate  concentrate,cooking  cooking,christmas  christmas,dinner</t>
  </si>
  <si>
    <t>モンスト運極代行します,究極  究極,2000円  2000円,超絶  超絶,4000円  4000円,からとなります  からとなります,amazonギフト券での取引です  amazonギフト券での取引です,時間帯など詳しいことはdmで受け付けます</t>
  </si>
  <si>
    <t>1380rp,2000円  2000円,amazonギフトor  amazonギフトor,vプリカ  vプリカ,lol  lol,kr  kr,課金代行します所要時間は5分ほどでおわります  課金代行します所要時間は5分ほどでおわります,前払いですが  前払いですが,心配な方はskypeで通話しながらでも課金することも可能です  心配な方はskypeで通話しながらでも課金することも可能です,詳しくはdmまでどうぞ</t>
  </si>
  <si>
    <t>人間にとって最も大切な努力は,自分の行動の中に道徳を追求していくことです  自分の行動の中に道徳を追求していくことです,albert  albert,einstein</t>
  </si>
  <si>
    <t>amazon,senior  senior,technical  technical,program  program,manager  manager,amazon  amazon,video  video,london  london,job</t>
  </si>
  <si>
    <t>deal,wıreless  wıreless,portable  portable,speakers  speakers,up  up,66  66,dıscount  dıscount,see  see,deal  deal,clıckıng  clıckıng,lınk</t>
  </si>
  <si>
    <t>rt,kanmediashop  kanmediashop,2018年  2018年,k  k,pop  pop,福袋  福袋,グッズセット  グッズセット,発売  発売,ご予約  ご予約,フォロー  フォロー,rtで抽選1名様にお好きな商品をプレゼント</t>
  </si>
  <si>
    <t>rt,movietvtechgeek  movietvtechgeek,tech  tech,geek  geek,deals  fujifilm,ınstax  ınstax,mini  mini,7s  ınstant,film  film,camera  deals,6</t>
  </si>
  <si>
    <t>fitkit,fk97790  fk97790,s  s,shape  shape,push  push,up  up,bar  bar,pair  pair,adult  adult,grey  grey,black</t>
  </si>
  <si>
    <t>jacko,hypothetically  hypothetically,mesmerized  mesmerized,star  star,wars  wars,t  t,new  new,accounts  accounts,free  free,amazon  amazon,prime</t>
  </si>
  <si>
    <t>sweet,secretary  secretary,m  m,f  f,erotica  erotica,boss  boss,secretary  secretary,glasses  glasses,kindle  kindle,secretary  secretary,ku</t>
  </si>
  <si>
    <t>rt,mc_axis  mc_axis,mc  mc,あくしず47号特集内容  あくしず47号特集内容,重装甲ながら鈍足なイギリス歩兵戦車は  重装甲ながら鈍足なイギリス歩兵戦車は,豊満ボディの天然女王様マチルダ  豊満ボディの天然女王様マチルダ,あーさら先生画  あーさら先生画,地味めなトランジスタグラマー娘のバレンタイン  地味めなトランジスタグラマー娘のバレンタイン,藤沢孝先生画  藤沢孝先生画,頼れる爆乳お姉ちゃんチャーチル  頼れる爆乳お姉ちゃんチャーチル,くーろくろ先生画</t>
  </si>
  <si>
    <t>rt,tcmgglobal  tcmgglobal,exciting  exciting,times  times,here  here,tcmgglobal  tcmgglobal,amazon  amazon,1  1,book  book,change  change,wisdom</t>
  </si>
  <si>
    <t>rt,kugel_ffbe  kugel_ffbe,期間限定でamazonコイン1000円分のクーポン配布してるっぽい</t>
  </si>
  <si>
    <t>amazon,need  need,stop  stop,sending  sending,emails  emails,encouraging  encouraging,answers</t>
  </si>
  <si>
    <t>cost2build_uk,amazon  amazon,c2bgiveways  rt,cost2build_uk  cost2build_uk,25  25,amazon  amazon,gift  gift,card  card,give  give,away  away,rt</t>
  </si>
  <si>
    <t>謙虚なコンサルティング,クライアントにとって  クライアントにとって,本当の支援  本当の支援,とは何か  とは何か,コンサルティングの世界の常識を覆した  コンサルティングの世界の常識を覆した,プロセス  プロセス,コンサルテーション  コンサルテーション,世界中の人々の職業観に多大な影響を与え続けている  世界中の人々の職業観に多大な影響を与え続けている,キャリア  キャリア,アンカー  アンカー,に続く新コンセプト</t>
  </si>
  <si>
    <t>rt,sıckofwolves  sıckofwolves,hello  hello,coworker  coworker,ı  ı,spoken  spoken,untıl  untıl,ı  ı,drew  drew,theır  theır,name</t>
  </si>
  <si>
    <t>rt,qrais_usagi  qrais_usagi,4コマ漫画ネコノヒー  4コマ漫画ネコノヒー,ハンドベル  ハンドベル,handbell  handbell,単行本  単行本,ネコノヒー1  ネコノヒー1,発売中</t>
  </si>
  <si>
    <t>年収差,語彙力こそが教養である  語彙力こそが教養である,角川新書  角川新書,amazon</t>
  </si>
  <si>
    <t>rt,authorltaylor  authorltaylor,another  another,wonderful  wonderful,read  read,laura  laura,taylor  taylor,heartbreaker  heartbreaker,romance  romance,pdf1  pdf1,uk</t>
  </si>
  <si>
    <t>cuando,amazon  amazon,se  se,pone  pone,tirar  tirar,la  la,casa  casa,por  por,la  la,ventana  ventana,63</t>
  </si>
  <si>
    <t>comprado,'comentarios  'comentarios,de  de,un  un,español  español,las  las,tribulaciones  tribulaciones,de  de,don  don,prudencio  prudencio,diplomacia</t>
  </si>
  <si>
    <t>j'attends,desesperemment  desesperemment,mon  mon,colis  colis,l214  l214,et  et,je  je,recois  recois,3  3,colis  colis,d'amazon</t>
  </si>
  <si>
    <t>mayasan_gg,まやさんこんばんは  まやさんこんばんは,お疲れさまで  お疲れさまで,す  す,自分はamazonで予約しました  自分はamazonで予約しました,ゞ  ゞ,ｹｲﾚｲ</t>
  </si>
  <si>
    <t>rt,authorshout  asmsg,iartg  rt,pizzazz_books  pizzazz_books,fındıng  fındıng,home  home,https  https,t  t,co  co,2paxrrnqxz  2paxrrnqxz,jackieweger</t>
  </si>
  <si>
    <t>deceptıon,terrorism  terrorism,conspiracy  conspiracy,thriller</t>
  </si>
  <si>
    <t>rt,poıntjp_tsutomu  poıntjp_tsutomu,poıntjpプレゼント企画  poıntjpプレゼント企画,amazonギフト券10  amazonギフト券10,000円  000円,応募方法  応募方法,フォロー  フォロー,rt  rt,締め切り  締め切り,12月31日  12月31日,発送方法</t>
  </si>
  <si>
    <t>selling,dirty  dirty,nude  nude,pics  pics,vids  vids,amazon  amazon,gift  gift,cards  cards,kik  kik,gt  gt,gt</t>
  </si>
  <si>
    <t>rt,jennyburnley1  jennyburnley1,eichin  eichin,chang  chang,lim  lim,eichinchanglim  eichinchanglim,gentleness  gentleness,love  love,story  story,moving  moving,ı</t>
  </si>
  <si>
    <t>tamara,ferguson  ferguson,tammysdragonfly  tammysdragonfly,'this  'this,book  book,awesome  awesome,'  ',mılıtary  mılıtary,romance  romance,two  two,hearts</t>
  </si>
  <si>
    <t>happy,announce  announce,ı  ı,published  published,first  first,book  book,see  see,quote  quote,photo  photo,thoughts  thoughts,share</t>
  </si>
  <si>
    <t>amazon,va  va,por  por,todas  todas,con  con,las  las,series  series,españolas  españolas,firma  firma,un  un,acuerdo</t>
  </si>
  <si>
    <t>neru_46_aptask,今日届く予定がamazonの遅延で来ないからキャンセルしたわ笑  今日届く予定がamazonの遅延で来ないからキャンセルしたわ笑,セブンネットで予約し直した笑</t>
  </si>
  <si>
    <t>rt,linkedsupply  linkedsupply,negative  negative,positive  positive,visit  visit,linked  linked,supply  supply,store  store,amazon  amazon,home  home,products</t>
  </si>
  <si>
    <t>rt,gelatobear  gelatobear,ahh  ahh,ı'm  ı'm,excited  excited,two  two,children's  children's,books  books,ı've  ı've,illustrated  illustrated,out</t>
  </si>
  <si>
    <t>rt,diariessurvivor  diariessurvivor,bring  bring,flesh  flesh,amp  amp,bring  bring,wine  wine,group  group,kids  kids,fairy  fairy,elf</t>
  </si>
  <si>
    <t>rt,mariothomas  mariothomas,looking  looking,something  something,listen  listen,over  over,holiday  holiday,break  break,aws  aws,podcast  podcast,covered</t>
  </si>
  <si>
    <t>rt,christypastore  christypastore,preorder  preorder,copy  copy,return  return,now  now,release  release,date  date,2  2,22  22,18</t>
  </si>
  <si>
    <t>find,out  out,more  more,paloma  paloma,faiths  faiths,favourites  favourites,amazonmusicuk  amazonmusicuk,side  side,side</t>
  </si>
  <si>
    <t>lt,em  em,gt  glimpse,ınside  ınside,camperforce  camperforce,amazon  amazon,amp  amp,39  39,s  s,disposable  disposable,retiree</t>
  </si>
  <si>
    <t>アホでおちゃらけ,そしてトラブルメーカー  そしてトラブルメーカー,だけどボクシングは天才的  だけどボクシングは天才的,恵比寿高校ボクシング部</t>
  </si>
  <si>
    <t>rt,mesotabi  mesotabi,amazon販売分のnintendo  amazon販売分のnintendo,switchマリオセットが昨晩からずっと  switchマリオセットが昨晩からずっと,在庫あり  在庫あり,のまま定価売りが続いてる  のまま定価売りが続いてる,こっちのスーパーファミコンミニもam</t>
  </si>
  <si>
    <t>rt,bernardfoong  bernardfoong,life  life,love  love,amp  amp,sensuality  sensuality,p2016t  p2016t,ındiebookspromo  ındiebookspromo,asmsg  asmsg,booklove  booklove,https</t>
  </si>
  <si>
    <t>今話題のマンガ,本を紹介します  本を紹介します,三度の飯よりマンガが好き  三度の飯よりマンガが好き,youtuberとしても活動  youtuberとしても活動,risasaturn  risasaturn,今オススメマンガ  今オススメマンガ,ダンジョン飯  ダンジョン飯,https  https,t  t,co  co,ra313ehwkk</t>
  </si>
  <si>
    <t>rt,cg_orange_inc  cg_orange_inc,tvアニメ  tvアニメ,宝石の国  宝石の国,bd  bd,amp  amp,dvd第1巻ですが  dvd第1巻ですが,amazon様やヨドバシ  amazon様やヨドバシ,com様では一時的に売り切れているようです  com様では一時的に売り切れているようです,お待たせして申し</t>
  </si>
  <si>
    <t>saving,gonna  gonna,buy  buy,favorite  favorite,wardrobe  wardrobe,amazon  amazon,wardroberefreshsale</t>
  </si>
  <si>
    <t>rt,amazonvideo_jp  amazonvideo_jp,アニメ  アニメ,鋼の錬金術師  鋼の錬金術師,フルメタルアルケミスト  フルメタルアルケミスト,配信開始  配信開始,山田涼介  山田涼介,主演の実写映画も話題  主演の実写映画も話題,海外でも人気の高い  海外でも人気の高い,ハガレン  ハガレン,の原作準拠版アニメをイッキ見するチャンス</t>
  </si>
  <si>
    <t>caudillismo,en  en,latinoamérica  latinoamérica,adquiere  adquiere,ya  ya,el  el,kindle  kindle,ebook  ebook,historia</t>
  </si>
  <si>
    <t>amazonギフトカードでps4買う人続出,理由はamazonの5万円分らしい</t>
  </si>
  <si>
    <t>rt,trpg_online  trpg_online,パスファインダーrpg  パスファインダーrpg,ビギナー  ビギナー,ボックス  ボックス,が  が,amazon  amazon,で予約受付中  で予約受付中,trpg  trpg,パスファインダー</t>
  </si>
  <si>
    <t>amazonって特典コードメールで来るんだ,ゲームまだ手元にないのに  ゲームまだ手元にないのに,テーマだけdlできる</t>
  </si>
  <si>
    <t>rt,movietvtechgeek  geek,deals  movietvtechgeek,tech  tech,geek  deals,6  6,fujifilm  fujifilm,ınstax  ınstax,mini  mini,7s  7s,red</t>
  </si>
  <si>
    <t>ı,entered  entered,giveaway  giveaway,chance  chance,win  win,mini  mini,wifi  wifi,smart  smart,plug  plug,esamcore  esamcore,remote</t>
  </si>
  <si>
    <t>rt,ttindia  ttindia,dev  dev,up  up,amazonobhijaan  amazonobhijaan,idevadhikari</t>
  </si>
  <si>
    <t>rt,shivaroor  shivaroor,4  4,successive  successive,months  months,amazonın's  amazonın's,best  best,reads  reads,now  now,another  another,print</t>
  </si>
  <si>
    <t>amazonプライムビデオでグリムシーズン5見終わったけど,すごい終わり方したな  すごい終わり方したな,ダイアナがチート過ぎる  ダイアナがチート過ぎる,笑  笑,amazon  amazon,amazonプライムビデオ  amazonプライムビデオ,grimm</t>
  </si>
  <si>
    <t>6,el  el,fuego  fuego,invisible  invisible,autores  autores,españoles  españoles,e  e,ıberoamericanos</t>
  </si>
  <si>
    <t>une,femme  femme,entre  entre,dans  dans,le  le,centre  centre,commercial  commercial,avec  avec,son  son,sac  sac,à</t>
  </si>
  <si>
    <t>okami,hd  hd,輸入版  輸入版,北米  北米,ps4  ps4,capcom  capcom,が  が,amazonで332円値下げされて  amazonで332円値下げされて,2699円になりました  2699円になりました,最安値更新</t>
  </si>
  <si>
    <t>rt,juliaangwin  juliaangwin,dozens  dozens,companies  companies,including  including,verizon  verizon,amazon  amazon,ups  ups,goldman  goldman,sachs  sachs,facebook</t>
  </si>
  <si>
    <t>hinter,den  den,kulissen  kulissen,kurzgeschichten  kurzgeschichten,aus  aus,dem  dem,berufspiloten  berufspiloten,alltag  alltag,deutsch</t>
  </si>
  <si>
    <t>0,99  99,family  family,christmas  christmas,jay  jay,northcote  northcote,novella  novella,mmromance</t>
  </si>
  <si>
    <t>pin,down  down,lıve  lıve,hea  hea,newadult  newadult,live  live,ku  ku,1click  1click,hollydodd80</t>
  </si>
  <si>
    <t>rt,koiame_anime  koiame_anime,アニメ  アニメ,恋は雨上がりのように  恋は雨上がりのように,初回放送決定  初回放送決定,2018年1月11日  2018年1月11日,木  木,より毎週木曜24  より毎週木曜24,55  55,放送開始  放送開始,amazonプライム</t>
  </si>
  <si>
    <t>hot,seo  seo,tip  tip,etsy  etsy,amazon  amazon,sellers</t>
  </si>
  <si>
    <t>rt,nyankonarabe  nyankonarabe,67  67,にゃんこならべは  にゃんこならべは,同じ色のにゃんこがタテ  同じ色のにゃんこがタテ,ヨコ  ヨコ,ナナメに一直線に５匹ならんだら勝ちだにゃん  ナナメに一直線に５匹ならんだら勝ちだにゃん,あと一匹で  あと一匹で,しろにゃんこ  しろにゃんこ,が5匹ならぶところをみつけてにゃん  が5匹ならぶところをみつけてにゃん,にゃんこならべパズル</t>
  </si>
  <si>
    <t>rt,natsecsoc  natsecsoc,amazon  amazon,uk  uk,withdrawn  withdrawn,infant  infant,circumcision  circumcision,training  training,kits  kits,complained  complained,ındependent</t>
  </si>
  <si>
    <t>kaveve,在庫動向を見るに  在庫動向を見るに,12  12,28に新商品が発売されるのに併せ  28に新商品が発売されるのに併せ,既存商品の再入荷があるようで  既存商品の再入荷があるようで,その再入荷の一部が急落しているようです  その再入荷の一部が急落しているようです,例えばレゴ  例えばレゴ,lego  lego,エルフ  エルフ,ナイーダのゴンドラ  ナイーダのゴンドラ,41181</t>
  </si>
  <si>
    <t>絵,宇野亞喜良  宇野亞喜良,文  文,短歌  短歌,穂村弘による大人の絵本  穂村弘による大人の絵本,暗闇につつまれたミステリアスな  暗闇につつまれたミステリアスな,僕  僕,と  と,かわいくて  かわいくて,やさしいガールフレンドとの1週間  やさしいガールフレンドとの1週間,危うくも晴れやかな恋の行方は</t>
  </si>
  <si>
    <t>rt,4komapalette  4komapalette,ぱれっとコミックス最新刊12月25日  ぱれっとコミックス最新刊12月25日,月  月,発売  発売,今年のクリスマスは  今年のクリスマスは,サキュバスさん  サキュバスさん,で決まり  で決まり,新米サキュバスとのちょっぴりエッチなドキふわラブコメ  新米サキュバスとのちょっぴりエッチなドキふわラブコメ,しの先生の  しの先生の,サキュバスさんのはつしごと</t>
  </si>
  <si>
    <t>wardroberefreshsale,plan  plan,win  win,amazonın  amazonın,amazon  amazon,pick</t>
  </si>
  <si>
    <t>social,media  rt,garybizzo  garybizzo,social  media,rockstar  rockstar,amazon  amazon,gary  gary,believes  believes,social  media,initiatives  initiatives,including</t>
  </si>
  <si>
    <t>予約,初回限定版  初回限定版,とつくにの少女5  とつくにの少女5,blade  blade,comıcs  comıcs,sp  sp,マッグガーデン  マッグガーデン,amazonjpから</t>
  </si>
  <si>
    <t>há,quase  quase,dois  dois,anos  anos,sou  sou,consultor  consultor,óleo  óleo,de  de,avestruz  avestruz,da  da,amazon</t>
  </si>
  <si>
    <t>released,part  part,4  4,royal  royal,sagas  sagas,king  king,james  james,cromwell  cromwell,left  left,elizabeth  elizabeth,kidnapped</t>
  </si>
  <si>
    <t>highschool,bitch  bitch,bullies  bullies,attack</t>
  </si>
  <si>
    <t>amazon,prime  prime,vídeo  vídeo,para  para,android  android,tv  tv,ya  ya,está  está,en  en,la  la,google</t>
  </si>
  <si>
    <t>132,reviews  reviews,desktop  desktop,ıntel  ıntel,pentium  pentium,j3710  j3710,ram  ram,windows  windows,offer  offer,provided  provided,best</t>
  </si>
  <si>
    <t>lilly,peppertree  peppertree,hardback  hardback,paperback  paperback,copy  copy,out  out,lulu  lulu,amazon  amazon,kindle</t>
  </si>
  <si>
    <t>rt,philo_shinkan  philo_shinkan,kindle版発売中  kindle版発売中,なぜと問うのはなぜだろう  なぜと問うのはなぜだろう,吉田  吉田,夏彦著  夏彦著,ちくまプリマー新書  ちくまプリマー新書,amazon紹介文  amazon紹介文,心とは何か  心とは何か,ある  ある,ないとはどういうことか</t>
  </si>
  <si>
    <t>tmnw2knews,この前も言ったけどwi  この前も言ったけどwi,fi無いと役に立たないからそれだけは気を付けろよ  fi無いと役に立たないからそれだけは気を付けろよ,あと値段倍近くするけどこっちなら4k解像度にも対応してるから将来性を考えるなら検討する価値あるかも</t>
  </si>
  <si>
    <t>rt,botgardenssa  botgardenssa,ıt's  ıt's,somewhat  somewhat,hidden  hidden,compared  compared,flashy  flashy,neighbour  neighbour,victoria  victoria,amazonica  amazonica,calathea</t>
  </si>
  <si>
    <t>中国のmbtなんて分かんないことだらけなので,久々にパンツァー買うかぬ  久々にパンツァー買うかぬ,panzer  panzer,パンツァー  パンツァー,2018年  2018年,01  01,月号  月号,雑誌  雑誌,を  を,amazon  amazon,でチェック</t>
  </si>
  <si>
    <t>en,hoeveel  hoeveel,van  van,je  je,cadeaus  cadeaus,kocht  kocht,je  je,op  op,amazon</t>
  </si>
  <si>
    <t>電子書籍,トップ1  トップ1,の人だけが実践している思考の法則  の人だけが実践している思考の法則,永田豊志  永田豊志,著  著,kindle版  kindle版,https  https,t  t,co  co,tql3ruofxd  tql3ruofxd,すべてのビジネスパーソンに必要な</t>
  </si>
  <si>
    <t>firefoxがamazonのfire,tvに搭載  tvに搭載,amazonの製品上でyoutubeを見られる</t>
  </si>
  <si>
    <t>rt,lamajabr  click,here  thriller,chepworthauthor  lamajabr,free  free,download  download,sleepwalker  sleepwalker,legacy  legacy,financial  financial,thriller  chepworthauthor,suspense</t>
  </si>
  <si>
    <t>大人気レースクイーン,安枝瞳ちゃんのイメージ  安枝瞳ちゃんのイメージ,キュートな笑顔と完璧なお尻を持つ彼女  キュートな笑顔と完璧なお尻を持つ彼女,今まで見せたことのない大人の色気で世の男性を魅了し  今まで見せたことのない大人の色気で世の男性を魅了し,そして虜にしてしまう  そして虜にしてしまう,新たな瞳ちゃんを堪能できる1枚</t>
  </si>
  <si>
    <t>ıdolm,ster  ster,master  master,specıal  specıal,05</t>
  </si>
  <si>
    <t>rt,rebeccagrace234  rebeccagrace234,amazon  amazon,new  new,shoulder  shoulder,dollies  dollies,movers  movers,moving  moving,straps  straps,lift  lift,system</t>
  </si>
  <si>
    <t>amazonの商品,あんな扱いなんか</t>
  </si>
  <si>
    <t>rt,sharonnovak5  sharonnovak5,lullaby  lullaby,cd  cd,now  now,amazon</t>
  </si>
  <si>
    <t>ps4のgta5ハック垢買取,状態の良いものを高く買い取ります  状態の良いものを高く買い取ります,ご不要になった  ご不要になった,ハックアカウントなどをお持ち寄り下さい  ハックアカウントなどをお持ち寄り下さい,amazonギフト券支払いとなっております  amazonギフト券支払いとなっております,転送済み  転送済み,ハック代行  ハック代行,228109</t>
  </si>
  <si>
    <t>新学期に向けて文房具amazonで色々見て買ったら約６０００円いったぜ,ω  ω,お年玉がぁ</t>
  </si>
  <si>
    <t>cose,da  da,leggere  leggere,stamattina  stamattina,1  1,l'europa  l'europa,vuole  vuole,sanzionare  sanzionare,la  la,polonia  polonia,repubblica</t>
  </si>
  <si>
    <t>book,week  week,bschocbar  bschocbar,gchq  gchq,puzzle  puzzle,book  book,yours  yours,here</t>
  </si>
  <si>
    <t>rt,shuhei0919y  shuhei0919y,大谷亮平さんと本田翼さん  大谷亮平さんと本田翼さん,インタビューさせて頂きましたー  インタビューさせて頂きましたー,爆笑しまくりのインタビュー  爆笑しまくりのインタビュー,何とか文字で再現しました  何とか文字で再現しました,笑  笑,撮影は  撮影は,tsuru1981  tsuru1981,さんです  さんです,大谷亮平</t>
  </si>
  <si>
    <t>今,確認したところ  確認したところ,amazonの在庫が無くなってしまっているようです  amazonの在庫が無くなってしまっているようです,楽天ブックスや7netであればまだご注文が可能ですので  楽天ブックスや7netであればまだご注文が可能ですので,ネット通販でお求めの際はこちらをご利用いただけたらと思います  ネット通販でお求めの際はこちらをご利用いただけたらと思います,楽天ブックス</t>
  </si>
  <si>
    <t>rt,thesourcesmjazz  thesourcesmjazz,nowplaying  nowplaying,gary  gary,palmer  palmer,land  land,sun  sun,radio  radio,single  single,tune  tune,ın</t>
  </si>
  <si>
    <t>lamuneirol,たぶんどこかに売ってるとは思うので  たぶんどこかに売ってるとは思うので,なければamazonしますｗ  なければamazonしますｗ,アンチ多いんですか  アンチ多いんですか,性描写がちょっときつめではありますけど  性描写がちょっときつめではありますけど,雰囲気良いので他の本も読みたい感じです</t>
  </si>
  <si>
    <t>ａ列車で行こう,expをamazonで予約してたのに発売日に届かんってどないやねん</t>
  </si>
  <si>
    <t>rt,shojobeat  shojobeat,first  first,look  look,kenka  kenka,bancho  bancho,otome  otome,vol  vol,1  1,love's  love's,battle</t>
  </si>
  <si>
    <t>rt,eangeluskehler  eangeluskehler,holiday  holiday,gift  gift,giving  giving,never  never,easier  easier,give  give,gift  gift,romance  free,kindle</t>
  </si>
  <si>
    <t>rt,shito_stereo  shito_stereo,冬コミの新譜  冬コミの新譜,ボーカロイドcd出します  ボーカロイドcd出します,チョコカノはチョコが欲しい男の子の曲になってます  チョコカノはチョコが欲しい男の子の曲になってます,可愛いlıp  可愛いlıp,lıp楽曲にしましたよ  lıp楽曲にしましたよ,チョコカノ  チョコカノ,ホワイトデーキッス  ホワイトデーキッス,honeyworks</t>
  </si>
  <si>
    <t>rt,matillion  matillion,customers  customers,asked  asked,listened  listened,ıntroducing  ıntroducing,new  new,task  task,ınfo  ınfo,panel  panel,matillion</t>
  </si>
  <si>
    <t>rt,noramistress  noramistress,serve  serve,pamper  pamper,goddess  goddess,ı  ı,deserve  deserve,need  need,nothing  nothing,paypig  noramistress,für</t>
  </si>
  <si>
    <t>rt,pizzazz_books  pizzazz_books,fındıng  fındıng,home  home,https  https,t  t,co  co,2paxrrnqxz  2paxrrnqxz,jackieweger  jackieweger,asmsg  asmsg,ıartg</t>
  </si>
  <si>
    <t>rt,2099_jp  2099_jp,クリスマスrtキャンペーン  クリスマスrtキャンペーン,このツイートをrtしてくれたフォロワーの中から抽選でガチャチケットと1  このツイートをrtしてくれたフォロワーの中から抽選でガチャチケットと1,000円分のamazonギフト券をプレゼントします  000円分のamazonギフト券をプレゼントします,詳細はこちら  詳細はこちら,https  https,t  t,co  co,x4m8zpdmta  x4m8zpdmta,無人戦争</t>
  </si>
  <si>
    <t>maigo253,私は市立図書館で見つけて借りました  私は市立図書館で見つけて借りました,すげー分厚い  すげー分厚い,これ  これ,三万円のやつ  三万円のやつ,京極は世界変わります  京極は世界変わります,人生変わります  人生変わります,この世の不思議が解き明かされます  この世の不思議が解き明かされます,すっごく面白い</t>
  </si>
  <si>
    <t>rt,doredoreving  doredoreving,猫ランジェリー大人気  猫ランジェリー大人気,他のアングルは  doredoreving,セーラー服の水着  doredoreving,商品名が意味不明すぎて草  doredoreving,猫ランジェリー  猫ランジェリー,てかスゴい谷間ｗ  doredoreving,透け透けのウエディングドレス  透け透けのウエディングドレス,これで披露宴をするのは勇気要るｗ  これで披露宴をするのは勇気要るｗ,他のアングルは</t>
  </si>
  <si>
    <t>sea,glass  2018,three  three,sea  glass,hearts  hearts,one  one,page  page,fine  fine,art  art,wall  wall,calendar</t>
  </si>
  <si>
    <t>rt,19yasuaki  19yasuaki,twitter限定  twitter限定,本の中で皆様から寄せられた質問に答えようと思います  本の中で皆様から寄せられた質問に答えようと思います,質問の内容はどんなジャンルも問いません  質問の内容はどんなジャンルも問いません,o  o,q  q,amp  amp,aの答えが本に載りますよー  aの答えが本に載りますよー,ハッシュタグ  ハッシュタグ,康晃に聞く</t>
  </si>
  <si>
    <t>la,genteconpropósito  genteconpropósito,es  es,la  la,gente  gente,que  que,siente  siente,pasión  pasión,lean  lean,este  este,maravilloso</t>
  </si>
  <si>
    <t>many,things  things,today  today,instead  instead,ı  ı,m  m,staying  staying,bed  bed,waiting  waiting,amazon  amazon,delivery</t>
  </si>
  <si>
    <t>ready,fly  fly,drone</t>
  </si>
  <si>
    <t>rt,armorgardltd  armorgardltd,celebrate  celebrate,snowy  snowy,weather  weather,giving  giving,away  away,20  20,amazon  amazon,voucher  voucher,case</t>
  </si>
  <si>
    <t>Top Word Pairs in Tweet by Salience</t>
  </si>
  <si>
    <t>doredoreving,下着としての機能皆無じゃね  下着としての機能皆無じゃね,ｗ  doredoreving,なんかヒトデが乗っかってますがなｗ  doredoreving,下着のデザインがイカレてるのに  下着のデザインがイカレてるのに,モデルさんのスタイルが必要以上に鍛え抜かれてて草生える  doredoreving,かぼちゃぱんちゅｗ  rt,doredoreving</t>
  </si>
  <si>
    <t>deals,6  6,fujifilm  7s,red  red,ınstant  deals,5  5,fujifilm  7s,ındigo  ındigo,ınstant  rt,movietvtechgeek  movietvtechgeek,tech</t>
  </si>
  <si>
    <t>movietvtechgeek,tech  tech,geek  deals,6  6,fujifilm  fujifilm,ınstax  ınstax,mini  mini,7s  7s,red  red,ınstant  ınstant,film</t>
  </si>
  <si>
    <t>philo_shinkan,kindle版発売中  kindle版発売中,なぜと問うのはなぜだろう  なぜと問うのはなぜだろう,吉田  吉田,夏彦著  夏彦著,ちくまプリマー新書  ちくまプリマー新書,amazon紹介文  amazon紹介文,心とは何か  心とは何か,ある  ある,ないとはどういうことか  ないとはどういうことか,人は死んだらどこに行くのか</t>
  </si>
  <si>
    <t>thriller,chepworthauthor  lamajabr,free  free,download  download,sleepwalker  sleepwalker,legacy  legacy,financial  financial,thriller  chepworthauthor,suspense  suspense,ıartg  ıartg,historical</t>
  </si>
  <si>
    <t>free,kindle  kindle,unlimited  romance,adventure  adventure,danger  danger,bit  romance,forget  forget,gift  gift,yourself  yourself,romance  romance,ad</t>
  </si>
  <si>
    <t>noramistress,serve  serve,pamper  pamper,goddess  goddess,ı  ı,deserve  deserve,need  need,nothing  nothing,paypig  noramistress,für  für,alle</t>
  </si>
  <si>
    <t>doredoreving,猫ランジェリー大人気  猫ランジェリー大人気,他のアングルは  doredoreving,セーラー服の水着  doredoreving,商品名が意味不明すぎて草  doredoreving,猫ランジェリー  猫ランジェリー,てかスゴい谷間ｗ  doredoreving,透け透けのウエディングドレス  透け透けのウエディングドレス,これで披露宴をするのは勇気要るｗ  これで披露宴をするのは勇気要るｗ,他のアングルは  rt,doredoreving</t>
  </si>
  <si>
    <t>2018,three  three,sea  glass,hearts  hearts,one  one,page  page,fine  fine,art  art,wall  wall,calendar  calendar,11x14</t>
  </si>
  <si>
    <t>GraphSource░TwitterSearch▓GraphTerm░amazon▓LayoutAlgorithm░The graph was laid out using the Fruchterman-Reingold layout algorithm.▓GraphDirectedness░The graph is directed.</t>
  </si>
  <si>
    <t>Workbook Settings 2</t>
  </si>
  <si>
    <t>▓0▓0▓0▓True▓Black▓Black▓▓▓0▓0▓0▓0▓0▓False▓▓0▓0▓0▓0▓0▓False▓▓0▓0▓0▓True▓Black▓Black▓▓▓0▓0▓0▓0▓0▓False▓▓0▓0▓0▓0▓0▓False▓▓0▓0▓0▓0▓0▓False▓▓0▓0▓0▓0▓0▓False</t>
  </si>
  <si>
    <t>&lt;?xml version="1.0" encoding="utf-8"?&gt;_x000D_
&lt;configuration&gt;_x000D_
  &lt;configSections&gt;_x000D_
    &lt;sectionGroup name="userSettings" type="System.Configuration.UserSettingsGroup, System, Version=2.0.0.0, Culture=neutral, PublicKeyToken=b77a5c561934e089"&gt;_x000D_
      &lt;section name="GraphZoomAndScaleUserSettings" type="System.Configuration.ClientSettingsSection, System, Version=2.0.0.0, Culture=neutral, PublicKeyToken=b77a5c561934e089" allowExeDefinition="MachineToLocalUser" requirePermission="false" /&gt;_x000D_
      &lt;section name="AutoFillUserSettings3" type="System.Configuration.ClientSettingsSection, System, Version=2.0.0.0, Culture=neutral, PublicKeyToken=b77a5c561934e089" allowExeDefinition="MachineToLocalUser" requirePermission="false" /&gt;_x000D_
      &lt;section name="ColumnGroupUserSettings" type="System.Configuration.ClientSettingsSection, System, Version=2.0.0.0, Culture=neutral, PublicKeyToken=b77a5c561934e089" allowExeDefinition="MachineToLocalUser" requirePermission="false" /&gt;_x000D_
      &lt;section name="GraphMetricUserSettings"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&lt;/sectionGroup&gt;_x000D_
  &lt;/configSections&gt;_x000D_
  &lt;userSettings&gt;_x000D_
    &lt;GraphZoomAndScaleUserSettings&gt;_x000D_
      &lt;setting name="GraphScale" serializeAs="String"&gt;_x000D_
        &lt;value&gt;1&lt;/value&gt;_x000D_
      &lt;/setting&gt;_x000D_
    &lt;/GraphZoomAndScaleUserSettings&gt;_x000D_
    &lt;AutoFillUserSettings3&gt;_x000D_
      &lt;setting name="VertexColorDetails" serializeAs="String"&gt;_x000D_
        &lt;value&gt;False	False	0	10	241, 137, 4	46, 7, 195	False	False	True&lt;/value&gt;_x000D_
      &lt;/setting&gt;_x000D_
      &lt;setting name="EdgeLabelSourceColumnName" serializeAs="String"&gt;_x000D_
        &lt;value /&gt;_x000D_
      &lt;/setting&gt;_x000D_
      &lt;setting name="VertexXSourceColumnName" serializeAs="String"&gt;_x000D_
        &lt;value /&gt;_x000D_
      &lt;/setting&gt;_x000D_
      &lt;setting name="VertexLayoutOrderSourceColumnName" serializeAs="String"&gt;_x000D_
        &lt;value /&gt;_x000D_
      &lt;/setting&gt;_x000D_
      &lt;setting name="VertexRadiusSourceColumnName" serializeAs="String"&gt;_x000D_
        &lt;value /&gt;_x000D_
      &lt;/setting&gt;_x000D_
      &lt;setting name="EdgeColorDetails" serializeAs="String"&gt;_x000D_
        &lt;value&gt;False	False	0	10	241, 137, 4	46, 7, 195	False	False	True&lt;/value&gt;_x000D_
      &lt;/setting&gt;_x000D_
      &lt;setting name="VertexLabelFillColorDetails" serializeAs="String"&gt;_x000D_
        &lt;value&gt;False	False	0	10	241, 137, 4	46, 7, 195	False	False	True&lt;/value&gt;_x000D_
      &lt;/setting&gt;_x000D_
      &lt;setting name="VertexShapeSourceColumnName" serializeAs="String"&gt;_x000D_
        &lt;value /&gt;_x000D_
      &lt;/setting&gt;_x000D_
      &lt;setting name="VertexPolarRSourceColumnName" serializeAs="String"&gt;_x000D_
        &lt;value /&gt;_x000D_
      &lt;/setting&gt;_x000D_
      &lt;setting name="EdgeVisibilityDetails" serializeAs="String"&gt;_x000D_
        &lt;value&gt;GreaterThan	0	Show	Skip&lt;/value&gt;_x000D_
      &lt;/setting&gt;_x000D_
      &lt;setting name="VertexAlphaDetails" serializeAs="String"&gt;_x000D_
        &lt;value&gt;False	False	0	100	10	100	False	False&lt;/value&gt;_x000D_
      &lt;/setting&gt;_x000D_
      &lt;setting name="VertexLabelFillColorSourceColumnName" serializeAs="String"&gt;_x000D_
        &lt;value /&gt;_x000D_
      &lt;/setting&gt;_x000D_
      &lt;setting name="GroupCollapsedSourceColumnName" serializeAs="String"&gt;_x000D_
        &lt;value /&gt;_x000D_
      &lt;/setting&gt;_x000D_
      &lt;setting name="VertexLabelPositionDetails" serializeAs="String"&gt;_x000D_
        &lt;value&gt;GreaterThan	0	Bottom Center	Nowhere&lt;/value&gt;_x000D_
      &lt;/setting&gt;_x000D_
      &lt;setting name="VertexShapeDetails" serializeAs="String"&gt;_x000D_
        &lt;value&gt;GreaterThan	0	Solid Square	Disk&lt;/value&gt;_x000D_
      &lt;/setting&gt;_x000D_
      &lt;setting name="GroupCollapsedDetails" serializeAs="String"&gt;_x000D_
        &lt;value&gt;GreaterThan	0	Yes	No&lt;/value&gt;_x000D_
      &lt;/setting&gt;_x000D_
      &lt;setting name="EdgeWidthDetails" serializeAs="String"&gt;_x000D_
        &lt;value&gt;False	False	1	10	1	10	False	False&lt;/value&gt;_x000D_
      &lt;/setting&gt;_x000D_
      &lt;setting name="VertexPolarRDetails" serializeAs="String"&gt;_x000D_
        &lt;value&gt;False	False	0	0	0	1	False	False&lt;/value&gt;_x000D_
      &lt;/setting&gt;_x000D_
      &lt;setting name="VertexAlphaSourceColumnName" serializeAs="String"&gt;_x000D_
        &lt;value /&gt;_x000D_
      &lt;/setting&gt;_x000D_
      &lt;setting name="VertexVisibilitySourceColumnName" serializeAs="String"&gt;_x000D_
        &lt;value /&gt;_x000D_
      &lt;/setting&gt;_x000D_
      &lt;setting name="VertexLabelSourceColumnName" serializeAs="String"&gt;_x000D_
        &lt;value&gt;Vertex&lt;/value&gt;_x000D_
      &lt;/setting&gt;_x000D_
      &lt;setting name="VertexToolTipSourceColumnName" serializeAs="String"&gt;_x000D_
        &lt;value /&gt;_x000D_
      &lt;/setting&gt;_x000D_
      &lt;setting name="EdgeWidthSourceColumnName" serializeAs="String"&gt;_x000D_
        &lt;value /&gt;_x000D_
      &lt;/setting&gt;_x000D_
      &lt;setting name="EdgeAlphaSourceColumnName" serializeAs="String"&gt;_x000D_
        &lt;value /&gt;_x000D_
      &lt;/setting&gt;_x000D_
      &lt;setting name="VertexPolarAngleSourceColumnName" serializeAs="String"&gt;_x000D_
        &lt;value /&gt;_x000D_
      &lt;/setting&gt;_x000D_
      &lt;setting name="EdgeStyleSourceColumnName" serializeAs="String"&gt;_x000D_
        &lt;value /&gt;_x000D_
      &lt;/setting&gt;_x000D_
      &lt;setting name="EdgeStyleDetails" serializeAs="String"&gt;_x000D_
        &lt;value&gt;GreaterThan	0	Solid	Dash&lt;/value&gt;_x000D_
      &lt;/setting&gt;_x000D_
      &lt;setting name="VertexPolarAngleDetails" serializeAs="String"&gt;_x000D_
        &lt;value&gt;False	False	0	0	0	359	False	False&lt;/value&gt;_x000D_
      &lt;/setting&gt;_x000D_
      &lt;setting name="VertexYSourceColumnName" serializeAs="String"&gt;_x000D_
        &lt;value /&gt;_x000D_
      &lt;/setting&gt;_x000D_
      &lt;setting name="EdgeVisibilitySourceColumnName" serializeAs="String"&gt;_x000D_
        &lt;value /&gt;_x000D_
      &lt;/setting&gt;_x000D_
      &lt;setting name="VertexRadiusDetails" serializeAs="String"&gt;_x000D_
        &lt;value&gt;False	False	0	0	1.5	64	False	False&lt;/value&gt;_x000D_
      &lt;/setting&gt;_x000D_
      &lt;setting name="EdgeColorSourceColumnName" serializeAs="String"&gt;_x000D_
        &lt;value /&gt;_x000D_
      &lt;/setting&gt;_x000D_
      &lt;setting name="VertexXDetails" serializeAs="String"&gt;_x000D_
        &lt;value&gt;False	False	0	0	0	9999	False	False&lt;/value&gt;_x000D_
      &lt;/setting&gt;_x000D_
      &lt;setting name="GroupLabelSourceColumnName" serializeAs="String"&gt;_x000D_
        &lt;value /&gt;_x000D_
      &lt;/setting&gt;_x000D_
      &lt;setting name="VertexColorSourceColumn</t>
  </si>
  <si>
    <t>Name" serializeAs="String"&gt;_x000D_
        &lt;value /&gt;_x000D_
      &lt;/setting&gt;_x000D_
      &lt;setting name="EdgeAlphaDetails" serializeAs="String"&gt;_x000D_
        &lt;value&gt;False	False	0	100	10	100	False	False&lt;/value&gt;_x000D_
      &lt;/setting&gt;_x000D_
      &lt;setting name="VertexLabelPositionSourceColumnName" serializeAs="String"&gt;_x000D_
        &lt;value /&gt;_x000D_
      &lt;/setting&gt;_x000D_
      &lt;setting name="VertexLayoutOrderDetails" serializeAs="String"&gt;_x000D_
        &lt;value&gt;False	False	0	0	1	9999	False	False&lt;/value&gt;_x000D_
      &lt;/setting&gt;_x000D_
      &lt;setting name="VertexVisibilityDetails" serializeAs="String"&gt;_x000D_
        &lt;value&gt;GreaterThan	0	Show if in an Edge	Skip&lt;/value&gt;_x000D_
      &lt;/setting&gt;_x000D_
      &lt;setting name="VertexYDetails" serializeAs="String"&gt;_x000D_
        &lt;value&gt;False	False	0	0	0	9999	False	False&lt;/value&gt;_x000D_
      &lt;/setting&gt;_x000D_
    &lt;/AutoFillUserSettings3&gt;_x000D_
    &lt;ColumnGroupUserSettings&gt;_x000D_
      &lt;setting name="ColumnGroupsToShow" serializeAs="String"&gt;_x000D_
        &lt;value&gt;EdgeDoNotHide, EdgeVisualAttributes, EdgeLabels, EdgeGraphMetrics, EdgeOtherColumns, VertexDoNotHide, VertexVisualAttributes, VertexGraphMetrics, VertexLabels, VertexOtherColumns, GroupDoNotHide, GroupVisualAttributes, GroupLabels, GroupGraphMetrics, GroupEdgeDoNotHide, GroupEdgeGraphMetrics&lt;/value&gt;_x000D_
      &lt;/setting&gt;_x000D_
    &lt;/ColumnGroupUserSettings&gt;_x000D_
    &lt;GraphMetricUserSettings&gt;_x000D_
      &lt;setting name="GraphMetricsToCalculate" serializeAs="String"&gt;_x000D_
        &lt;value&gt;InDegree, OutDegree, Degree, ClusteringCoefficient, BrandesFastCentralities, EigenvectorCentrality, PageRank, OverallMetrics, GroupMetrics, EdgeReciprocation, TopNBy, TwitterSearchNetworkTopItems, Words, ReciprocatedVertexPairRatio, EdgeCreation, TimeSeries&lt;/value&gt;_x000D_
      &lt;/setting&gt;_x000D_
    &lt;/GraphMetricUserSettings&gt;_x000D_
    &lt;GeneralUserSettings4&gt;_x000D_
      &lt;setting name="NewWorkbookGraphDirectedness" serializeAs="String"&gt;_x000D_
        &lt;value&gt;Directed&lt;/value&gt;_x000D_
      &lt;/setting&gt;_x000D_
      &lt;setting name="ReadGroupLabels" serializeAs="String"&gt;_x000D_
        &lt;value&gt;True&lt;/value&gt;_x000D_
      &lt;/setting&gt;_x000D_
      &lt;setting name="ReadVertexLabels" serializeAs="String"&gt;_x000D_
        &lt;value&gt;True&lt;/value&gt;_x000D_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&lt;setting name="EdgeColor" serializeAs="String"&gt;_x000D_
        &lt;value&gt;Gray&lt;/value&gt;_x000D_
      &lt;/setting&gt;_x000D_
      &lt;setting name="AxisFont" serializeAs="String"&gt;_x000D_
        &lt;value&gt;Microsoft Sans Serif, 8.25pt&lt;/value&gt;_x000D_
      &lt;/setting&gt;_x000D_
      &lt;setting name="EdgeBezierDisplacementFactor" serializeAs="String"&gt;_x000D_
        &lt;value&gt;0.2&lt;/value&gt;_x000D_
      &lt;/setting&gt;_x000D_
      &lt;setting name="BackgroundImageUri" serializeAs="String"&gt;_x000D_
        &lt;value /&gt;_x000D_
      &lt;/setting&gt;_x000D_
      &lt;setting name="VertexRadius" serializeAs="String"&gt;_x000D_
        &lt;value&gt;1.5&lt;/value&gt;_x000D_
      &lt;/setting&gt;_x000D_
      &lt;setting name="EdgeWidth" serializeAs="String"&gt;_x000D_
        &lt;value&gt;1&lt;/value&gt;_x000D_
      &lt;/setting&gt;_x000D_
      &lt;setting name="RelativeArrowSize" serializeAs="String"&gt;_x000D_
        &lt;value&gt;3&lt;/value&gt;_x000D_
      &lt;/setting&gt;_x000D_
      &lt;setting name="VertexEffect" serializeAs="String"&gt;_x000D_
        &lt;value&gt;None&lt;/value&gt;_x000D_
      &lt;/setting&gt;_x000D_
      &lt;setting name="VertexRelativeOuterGlowSize" serializeAs="String"&gt;_x000D_
        &lt;value&gt;3&lt;/value&gt;_x000D_
      &lt;/setting&gt;_x000D_
      &lt;setting name="VertexColor" serializeAs="String"&gt;_x000D_
        &lt;value&gt;Black&lt;/value&gt;_x000D_
      &lt;/setting&gt;_x000D_
      &lt;setting name="VertexAlpha" serializeAs="String"&gt;_x000D_
        &lt;value&gt;100&lt;/value&gt;_x000D_
      &lt;/setting&gt;_x000D_
      &lt;setting name="LabelUserSettings" serializeAs="String"&gt;_x000D_
        &lt;value&gt;Microsoft Sans Serif, 8.25pt	White	BottomCenter	2147483647	2147483647	Black	True	200	Black	86	MiddleCenter	Microsoft Sans Serif, 8.25pt	Microsoft Sans Serif, 14.25pt&lt;/value&gt;_x000D_
      &lt;/setting&gt;_x000D_
      &lt;setting name="SelectedVertexColor" serializeAs="String"&gt;_x000D_
        &lt;value&gt;Red&lt;/value&gt;_x000D_
      &lt;/setting&gt;_x000D_
      &lt;setting name="BackColor" serializeAs="String"&gt;_x000D_
        &lt;value&gt;White&lt;/value&gt;_x000D_
      &lt;/setting&gt;_x000D_
      &lt;setting name="AutoSelect" serializeAs="String"&gt;_x000D_
        &lt;value&gt;True&lt;/value&gt;_x000D_
      &lt;/setting&gt;_x000D_
      &lt;setting name="EdgeAlpha" serializeAs="String"&gt;_x000D_
        &lt;value&gt;100&lt;/value&gt;_x000D_
      &lt;/setting&gt;_x000D_
      &lt;setting name="AutoReadWorkbook" serializeAs="String"&gt;_x000D_
        &lt;value&gt;True&lt;/value&gt;_x000D_
      &lt;/setting&gt;_x000D_
      &lt;setting name="EdgeBundlerStraightening" serializeAs="String"&gt;_x000D_
        &lt;value&gt;0.15&lt;/value&gt;_x000D_
      &lt;/setting&gt;_x000D_
      &lt;setting name="VertexImageSize" serializeAs="String"&gt;_x000D_
        &lt;value&gt;100&lt;/value&gt;_x000D_
      &lt;/setting&gt;_x000D_
      &lt;setting name="SelectedEdgeColor" serializeAs="String"&gt;_x000D_
        &lt;value&gt;Red&lt;/value&gt;_x000D_
      &lt;/setting&gt;_x000D_
      &lt;setting name="VertexShape" serializeAs="String"&gt;_x000D_
        &lt;value&gt;Disk&lt;/value&gt;_x000D_
      &lt;/setting&gt;_x000D_
      &lt;setting name="EdgeCurveStyle" serializeAs="String"&gt;_x000D_
        &lt;value&gt;Straight&lt;/value&gt;_x000D_
      &lt;/setting&gt;_x000D_
    &lt;/GeneralUserSettings4&gt;_x000D_
  &lt;/userSettings&gt;_x000D_
&lt;/configuration&gt;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</si>
</sst>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
    <numFmt numFmtId="166" formatCode="#,##0.000"/>
    <numFmt numFmtId="167" formatCode="0.000"/>
  </numFmts>
  <fonts count="14"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
      <u/>
      <sz val="11"/>
      <color theme="10"/>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1">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10">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xf numFmtId="0" fontId="13" fillId="0" borderId="0" applyNumberFormat="0" applyFill="0" applyBorder="0" applyAlignment="0" applyProtection="0"/>
  </cellStyleXfs>
  <cellXfs count="94">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1" fontId="5" fillId="4" borderId="1" xfId="5" applyNumberFormat="1" applyAlignment="1"/>
    <xf numFmtId="167" fontId="5" fillId="4" borderId="1" xfId="5" applyNumberFormat="1" applyAlignment="1"/>
    <xf numFmtId="0" fontId="5" fillId="2" borderId="1" xfId="1" applyNumberFormat="1"/>
    <xf numFmtId="0" fontId="6" fillId="6" borderId="1" xfId="6" applyNumberFormat="1"/>
    <xf numFmtId="0" fontId="5" fillId="4" borderId="1" xfId="5" applyNumberFormat="1" applyAlignment="1">
      <alignment wrapText="1"/>
    </xf>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49" fontId="0" fillId="0" borderId="0" xfId="3" applyNumberFormat="1" applyFont="1" applyAlignment="1"/>
    <xf numFmtId="0" fontId="0" fillId="5" borderId="1" xfId="4" applyNumberFormat="1" applyFont="1" applyAlignment="1"/>
    <xf numFmtId="164" fontId="0" fillId="5" borderId="1" xfId="4" applyNumberFormat="1" applyFont="1" applyAlignment="1"/>
    <xf numFmtId="1" fontId="0" fillId="5" borderId="1" xfId="4" applyNumberFormat="1" applyFont="1" applyAlignment="1"/>
    <xf numFmtId="49" fontId="6" fillId="6" borderId="1" xfId="6" applyNumberFormat="1" applyAlignment="1"/>
    <xf numFmtId="0" fontId="6" fillId="6" borderId="1" xfId="6" applyNumberFormat="1" applyAlignment="1"/>
    <xf numFmtId="164" fontId="0" fillId="3" borderId="1" xfId="7" applyNumberFormat="1" applyFont="1" applyAlignment="1"/>
    <xf numFmtId="165" fontId="0" fillId="3" borderId="1" xfId="7" applyNumberFormat="1" applyFont="1" applyAlignment="1"/>
    <xf numFmtId="0" fontId="0" fillId="3" borderId="1" xfId="7" applyNumberFormat="1" applyFont="1" applyAlignment="1"/>
    <xf numFmtId="166" fontId="0" fillId="3" borderId="1" xfId="7" applyNumberFormat="1" applyFont="1" applyAlignment="1"/>
    <xf numFmtId="0" fontId="0" fillId="2" borderId="1" xfId="1" applyNumberFormat="1" applyFont="1" applyAlignment="1"/>
    <xf numFmtId="0" fontId="0" fillId="0" borderId="0" xfId="2" applyNumberFormat="1" applyFont="1" applyAlignment="1"/>
    <xf numFmtId="0" fontId="0" fillId="0" borderId="0" xfId="0" applyAlignment="1"/>
    <xf numFmtId="0" fontId="0" fillId="0" borderId="0" xfId="0" applyFill="1" applyAlignment="1"/>
    <xf numFmtId="22" fontId="0" fillId="0" borderId="0" xfId="0" applyNumberFormat="1" applyAlignment="1"/>
    <xf numFmtId="22" fontId="0" fillId="0" borderId="0" xfId="0" applyNumberFormat="1" applyFill="1" applyAlignment="1"/>
    <xf numFmtId="0" fontId="13" fillId="0" borderId="0" xfId="9" applyFill="1" applyAlignment="1"/>
    <xf numFmtId="0" fontId="13" fillId="0" borderId="0" xfId="9" applyAlignment="1"/>
    <xf numFmtId="0" fontId="0" fillId="0" borderId="0" xfId="0" quotePrefix="1"/>
    <xf numFmtId="0" fontId="0" fillId="0" borderId="0" xfId="0" quotePrefix="1" applyAlignment="1"/>
    <xf numFmtId="0" fontId="0" fillId="0" borderId="0" xfId="0" quotePrefix="1" applyFill="1" applyAlignment="1"/>
    <xf numFmtId="1" fontId="11" fillId="4" borderId="1" xfId="5" applyNumberFormat="1" applyFont="1" applyAlignment="1"/>
    <xf numFmtId="0" fontId="13" fillId="5" borderId="1" xfId="9" applyNumberFormat="1" applyFill="1" applyBorder="1" applyAlignment="1"/>
    <xf numFmtId="1" fontId="0" fillId="5" borderId="1" xfId="4" applyNumberFormat="1" applyFont="1" applyBorder="1" applyAlignment="1"/>
    <xf numFmtId="0" fontId="0" fillId="5" borderId="1" xfId="4" applyNumberFormat="1" applyFont="1" applyBorder="1" applyAlignment="1"/>
    <xf numFmtId="0" fontId="6" fillId="6" borderId="1" xfId="6" applyNumberFormat="1" applyBorder="1" applyAlignment="1"/>
    <xf numFmtId="164" fontId="0" fillId="3" borderId="1" xfId="7" applyNumberFormat="1" applyFont="1" applyBorder="1" applyAlignment="1"/>
    <xf numFmtId="0" fontId="5" fillId="5" borderId="1" xfId="8" applyNumberFormat="1" applyAlignment="1"/>
    <xf numFmtId="0" fontId="5" fillId="4" borderId="1" xfId="5" quotePrefix="1" applyNumberFormat="1" applyAlignment="1"/>
    <xf numFmtId="49" fontId="5" fillId="4" borderId="1" xfId="5" applyNumberFormat="1" applyAlignment="1">
      <alignment wrapText="1"/>
    </xf>
    <xf numFmtId="1" fontId="5" fillId="4" borderId="1" xfId="5" quotePrefix="1" applyNumberFormat="1" applyAlignment="1"/>
  </cellXfs>
  <cellStyles count="10">
    <cellStyle name="Köprü" xfId="9" builtinId="8"/>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s>
  <dxfs count="164">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1" formatCode="0"/>
      <alignment horizontal="general" vertical="bottom" textRotation="0" wrapText="0" indent="0" justifyLastLine="0" shrinkToFit="0" readingOrder="0"/>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border outline="0">
        <left style="thin">
          <color theme="0"/>
        </left>
      </border>
    </dxf>
    <dxf>
      <numFmt numFmtId="167" formatCode="0.00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border outline="0">
        <left style="thin">
          <color theme="0"/>
        </left>
        <right style="thin">
          <color theme="0"/>
        </right>
      </border>
    </dxf>
    <dxf>
      <numFmt numFmtId="167" formatCode="0.00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border outline="0">
        <right style="thin">
          <color theme="0"/>
        </right>
      </border>
    </dxf>
    <dxf>
      <numFmt numFmtId="166" formatCode="#,##0.00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4" formatCode="0.0"/>
      <alignment horizontal="general" vertical="bottom" textRotation="0" wrapText="0" indent="0" justifyLastLine="0" shrinkToFit="0" readingOrder="0"/>
      <border outline="0">
        <left style="thin">
          <color theme="0"/>
        </left>
      </border>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right style="thin">
          <color theme="0"/>
        </right>
      </border>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left style="thin">
          <color theme="0"/>
        </left>
      </border>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border outline="0">
        <right style="thin">
          <color theme="0"/>
        </right>
      </border>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0" indent="0" justifyLastLine="0" shrinkToFit="0" readingOrder="0"/>
    </dxf>
    <dxf>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tableStyleElement type="wholeTable" dxfId="163"/>
      <tableStyleElement type="headerRow" dxfId="162"/>
    </tableStyle>
    <tableStyle name="NodeXL Table" pivot="0" count="1">
      <tableStyleElement type="headerRow" dxfId="16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C9D2-452C-8766-2091229A1AC1}"/>
            </c:ext>
          </c:extLst>
        </c:ser>
        <c:dLbls>
          <c:showLegendKey val="0"/>
          <c:showVal val="0"/>
          <c:showCatName val="0"/>
          <c:showSerName val="0"/>
          <c:showPercent val="0"/>
          <c:showBubbleSize val="0"/>
        </c:dLbls>
        <c:gapWidth val="0"/>
        <c:axId val="-1133292176"/>
        <c:axId val="-1133286192"/>
      </c:barChart>
      <c:catAx>
        <c:axId val="-1133292176"/>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133286192"/>
        <c:crosses val="autoZero"/>
        <c:auto val="1"/>
        <c:lblAlgn val="ctr"/>
        <c:lblOffset val="100"/>
        <c:noMultiLvlLbl val="0"/>
      </c:catAx>
      <c:valAx>
        <c:axId val="-113328619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21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350</c:v>
                </c:pt>
              </c:strCache>
            </c:strRef>
          </c:tx>
          <c:spPr>
            <a:solidFill>
              <a:schemeClr val="accent1"/>
            </a:solidFill>
          </c:spPr>
          <c:invertIfNegative val="0"/>
          <c:cat>
            <c:numRef>
              <c:f>'Overall Metrics'!$F$2:$F$45</c:f>
              <c:numCache>
                <c:formatCode>#,##0.00</c:formatCode>
                <c:ptCount val="44"/>
                <c:pt idx="0">
                  <c:v>0</c:v>
                </c:pt>
                <c:pt idx="1">
                  <c:v>1.0465116279069768</c:v>
                </c:pt>
                <c:pt idx="2">
                  <c:v>2.0930232558139537</c:v>
                </c:pt>
                <c:pt idx="3">
                  <c:v>3.1395348837209305</c:v>
                </c:pt>
                <c:pt idx="4">
                  <c:v>4.1860465116279073</c:v>
                </c:pt>
                <c:pt idx="5">
                  <c:v>5.2325581395348841</c:v>
                </c:pt>
                <c:pt idx="6">
                  <c:v>6.279069767441861</c:v>
                </c:pt>
                <c:pt idx="7">
                  <c:v>7.3255813953488378</c:v>
                </c:pt>
                <c:pt idx="8">
                  <c:v>8.3720930232558146</c:v>
                </c:pt>
                <c:pt idx="9">
                  <c:v>9.4186046511627914</c:v>
                </c:pt>
                <c:pt idx="10">
                  <c:v>10.465116279069768</c:v>
                </c:pt>
                <c:pt idx="11">
                  <c:v>11.511627906976745</c:v>
                </c:pt>
                <c:pt idx="12">
                  <c:v>12.558139534883722</c:v>
                </c:pt>
                <c:pt idx="13">
                  <c:v>13.604651162790699</c:v>
                </c:pt>
                <c:pt idx="14">
                  <c:v>14.651162790697676</c:v>
                </c:pt>
                <c:pt idx="15">
                  <c:v>15.697674418604652</c:v>
                </c:pt>
                <c:pt idx="16">
                  <c:v>16.744186046511629</c:v>
                </c:pt>
                <c:pt idx="17">
                  <c:v>17.790697674418606</c:v>
                </c:pt>
                <c:pt idx="18">
                  <c:v>18.837209302325583</c:v>
                </c:pt>
                <c:pt idx="19">
                  <c:v>19.88372093023256</c:v>
                </c:pt>
                <c:pt idx="20">
                  <c:v>20.930232558139537</c:v>
                </c:pt>
                <c:pt idx="21">
                  <c:v>21.976744186046513</c:v>
                </c:pt>
                <c:pt idx="22">
                  <c:v>23.02325581395349</c:v>
                </c:pt>
                <c:pt idx="23">
                  <c:v>24.069767441860467</c:v>
                </c:pt>
                <c:pt idx="24">
                  <c:v>25.116279069767444</c:v>
                </c:pt>
                <c:pt idx="25">
                  <c:v>26.162790697674421</c:v>
                </c:pt>
                <c:pt idx="26">
                  <c:v>27.209302325581397</c:v>
                </c:pt>
                <c:pt idx="27">
                  <c:v>28.255813953488374</c:v>
                </c:pt>
                <c:pt idx="28">
                  <c:v>29.302325581395351</c:v>
                </c:pt>
                <c:pt idx="29">
                  <c:v>30.348837209302328</c:v>
                </c:pt>
                <c:pt idx="30">
                  <c:v>31.395348837209305</c:v>
                </c:pt>
                <c:pt idx="31">
                  <c:v>32.441860465116278</c:v>
                </c:pt>
                <c:pt idx="32">
                  <c:v>33.488372093023258</c:v>
                </c:pt>
                <c:pt idx="33">
                  <c:v>34.534883720930239</c:v>
                </c:pt>
                <c:pt idx="34">
                  <c:v>35.581395348837219</c:v>
                </c:pt>
                <c:pt idx="35">
                  <c:v>36.6279069767442</c:v>
                </c:pt>
                <c:pt idx="36">
                  <c:v>37.67441860465118</c:v>
                </c:pt>
                <c:pt idx="37">
                  <c:v>38.72093023255816</c:v>
                </c:pt>
                <c:pt idx="38">
                  <c:v>39.767441860465141</c:v>
                </c:pt>
                <c:pt idx="39">
                  <c:v>40.813953488372121</c:v>
                </c:pt>
                <c:pt idx="40">
                  <c:v>41.860465116279101</c:v>
                </c:pt>
                <c:pt idx="41">
                  <c:v>42.906976744186082</c:v>
                </c:pt>
                <c:pt idx="42">
                  <c:v>43.953488372093062</c:v>
                </c:pt>
                <c:pt idx="43">
                  <c:v>45</c:v>
                </c:pt>
              </c:numCache>
            </c:numRef>
          </c:cat>
          <c:val>
            <c:numRef>
              <c:f>'Overall Metrics'!$G$2:$G$45</c:f>
              <c:numCache>
                <c:formatCode>General</c:formatCode>
                <c:ptCount val="44"/>
                <c:pt idx="0">
                  <c:v>350</c:v>
                </c:pt>
                <c:pt idx="1">
                  <c:v>6</c:v>
                </c:pt>
                <c:pt idx="2">
                  <c:v>0</c:v>
                </c:pt>
                <c:pt idx="3">
                  <c:v>3</c:v>
                </c:pt>
                <c:pt idx="4">
                  <c:v>0</c:v>
                </c:pt>
                <c:pt idx="5">
                  <c:v>1</c:v>
                </c:pt>
                <c:pt idx="6">
                  <c:v>1</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1</c:v>
                </c:pt>
              </c:numCache>
            </c:numRef>
          </c:val>
          <c:extLst>
            <c:ext xmlns:c16="http://schemas.microsoft.com/office/drawing/2014/chart" uri="{C3380CC4-5D6E-409C-BE32-E72D297353CC}">
              <c16:uniqueId val="{00000000-A98B-4726-8651-C90E0AC990C7}"/>
            </c:ext>
          </c:extLst>
        </c:ser>
        <c:dLbls>
          <c:showLegendKey val="0"/>
          <c:showVal val="0"/>
          <c:showCatName val="0"/>
          <c:showSerName val="0"/>
          <c:showPercent val="0"/>
          <c:showBubbleSize val="0"/>
        </c:dLbls>
        <c:gapWidth val="0"/>
        <c:axId val="-1133298704"/>
        <c:axId val="-1133276944"/>
      </c:barChart>
      <c:catAx>
        <c:axId val="-1133298704"/>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133276944"/>
        <c:crosses val="autoZero"/>
        <c:auto val="1"/>
        <c:lblAlgn val="ctr"/>
        <c:lblOffset val="100"/>
        <c:noMultiLvlLbl val="0"/>
      </c:catAx>
      <c:valAx>
        <c:axId val="-113327694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870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98</c:v>
                </c:pt>
              </c:strCache>
            </c:strRef>
          </c:tx>
          <c:spPr>
            <a:solidFill>
              <a:schemeClr val="accent1"/>
            </a:solidFill>
          </c:spPr>
          <c:invertIfNegative val="0"/>
          <c:cat>
            <c:numRef>
              <c:f>'Overall Metrics'!$H$2:$H$45</c:f>
              <c:numCache>
                <c:formatCode>#,##0.00</c:formatCode>
                <c:ptCount val="44"/>
                <c:pt idx="0">
                  <c:v>0</c:v>
                </c:pt>
                <c:pt idx="1">
                  <c:v>9.3023255813953487E-2</c:v>
                </c:pt>
                <c:pt idx="2">
                  <c:v>0.18604651162790697</c:v>
                </c:pt>
                <c:pt idx="3">
                  <c:v>0.27906976744186046</c:v>
                </c:pt>
                <c:pt idx="4">
                  <c:v>0.37209302325581395</c:v>
                </c:pt>
                <c:pt idx="5">
                  <c:v>0.46511627906976744</c:v>
                </c:pt>
                <c:pt idx="6">
                  <c:v>0.55813953488372092</c:v>
                </c:pt>
                <c:pt idx="7">
                  <c:v>0.65116279069767447</c:v>
                </c:pt>
                <c:pt idx="8">
                  <c:v>0.7441860465116279</c:v>
                </c:pt>
                <c:pt idx="9">
                  <c:v>0.83720930232558133</c:v>
                </c:pt>
                <c:pt idx="10">
                  <c:v>0.93023255813953476</c:v>
                </c:pt>
                <c:pt idx="11">
                  <c:v>1.0232558139534882</c:v>
                </c:pt>
                <c:pt idx="12">
                  <c:v>1.1162790697674416</c:v>
                </c:pt>
                <c:pt idx="13">
                  <c:v>1.2093023255813951</c:v>
                </c:pt>
                <c:pt idx="14">
                  <c:v>1.3023255813953485</c:v>
                </c:pt>
                <c:pt idx="15">
                  <c:v>1.3953488372093019</c:v>
                </c:pt>
                <c:pt idx="16">
                  <c:v>1.4883720930232553</c:v>
                </c:pt>
                <c:pt idx="17">
                  <c:v>1.5813953488372088</c:v>
                </c:pt>
                <c:pt idx="18">
                  <c:v>1.6744186046511622</c:v>
                </c:pt>
                <c:pt idx="19">
                  <c:v>1.7674418604651156</c:v>
                </c:pt>
                <c:pt idx="20">
                  <c:v>1.8604651162790691</c:v>
                </c:pt>
                <c:pt idx="21">
                  <c:v>1.9534883720930225</c:v>
                </c:pt>
                <c:pt idx="22">
                  <c:v>2.0465116279069759</c:v>
                </c:pt>
                <c:pt idx="23">
                  <c:v>2.1395348837209296</c:v>
                </c:pt>
                <c:pt idx="24">
                  <c:v>2.2325581395348832</c:v>
                </c:pt>
                <c:pt idx="25">
                  <c:v>2.3255813953488369</c:v>
                </c:pt>
                <c:pt idx="26">
                  <c:v>2.4186046511627906</c:v>
                </c:pt>
                <c:pt idx="27">
                  <c:v>2.5116279069767442</c:v>
                </c:pt>
                <c:pt idx="28">
                  <c:v>2.6046511627906979</c:v>
                </c:pt>
                <c:pt idx="29">
                  <c:v>2.6976744186046515</c:v>
                </c:pt>
                <c:pt idx="30">
                  <c:v>2.7906976744186052</c:v>
                </c:pt>
                <c:pt idx="31">
                  <c:v>2.8837209302325588</c:v>
                </c:pt>
                <c:pt idx="32">
                  <c:v>2.9767441860465125</c:v>
                </c:pt>
                <c:pt idx="33">
                  <c:v>3.0697674418604661</c:v>
                </c:pt>
                <c:pt idx="34">
                  <c:v>3.1627906976744198</c:v>
                </c:pt>
                <c:pt idx="35">
                  <c:v>3.2558139534883734</c:v>
                </c:pt>
                <c:pt idx="36">
                  <c:v>3.3488372093023271</c:v>
                </c:pt>
                <c:pt idx="37">
                  <c:v>3.4418604651162807</c:v>
                </c:pt>
                <c:pt idx="38">
                  <c:v>3.5348837209302344</c:v>
                </c:pt>
                <c:pt idx="39">
                  <c:v>3.6279069767441881</c:v>
                </c:pt>
                <c:pt idx="40">
                  <c:v>3.7209302325581417</c:v>
                </c:pt>
                <c:pt idx="41">
                  <c:v>3.8139534883720954</c:v>
                </c:pt>
                <c:pt idx="42">
                  <c:v>3.906976744186049</c:v>
                </c:pt>
                <c:pt idx="43">
                  <c:v>4</c:v>
                </c:pt>
              </c:numCache>
            </c:numRef>
          </c:cat>
          <c:val>
            <c:numRef>
              <c:f>'Overall Metrics'!$I$2:$I$45</c:f>
              <c:numCache>
                <c:formatCode>General</c:formatCode>
                <c:ptCount val="44"/>
                <c:pt idx="0">
                  <c:v>98</c:v>
                </c:pt>
                <c:pt idx="1">
                  <c:v>0</c:v>
                </c:pt>
                <c:pt idx="2">
                  <c:v>0</c:v>
                </c:pt>
                <c:pt idx="3">
                  <c:v>0</c:v>
                </c:pt>
                <c:pt idx="4">
                  <c:v>0</c:v>
                </c:pt>
                <c:pt idx="5">
                  <c:v>0</c:v>
                </c:pt>
                <c:pt idx="6">
                  <c:v>0</c:v>
                </c:pt>
                <c:pt idx="7">
                  <c:v>0</c:v>
                </c:pt>
                <c:pt idx="8">
                  <c:v>0</c:v>
                </c:pt>
                <c:pt idx="9">
                  <c:v>0</c:v>
                </c:pt>
                <c:pt idx="10">
                  <c:v>247</c:v>
                </c:pt>
                <c:pt idx="11">
                  <c:v>0</c:v>
                </c:pt>
                <c:pt idx="12">
                  <c:v>0</c:v>
                </c:pt>
                <c:pt idx="13">
                  <c:v>0</c:v>
                </c:pt>
                <c:pt idx="14">
                  <c:v>0</c:v>
                </c:pt>
                <c:pt idx="15">
                  <c:v>0</c:v>
                </c:pt>
                <c:pt idx="16">
                  <c:v>0</c:v>
                </c:pt>
                <c:pt idx="17">
                  <c:v>0</c:v>
                </c:pt>
                <c:pt idx="18">
                  <c:v>0</c:v>
                </c:pt>
                <c:pt idx="19">
                  <c:v>0</c:v>
                </c:pt>
                <c:pt idx="20">
                  <c:v>0</c:v>
                </c:pt>
                <c:pt idx="21">
                  <c:v>12</c:v>
                </c:pt>
                <c:pt idx="22">
                  <c:v>0</c:v>
                </c:pt>
                <c:pt idx="23">
                  <c:v>0</c:v>
                </c:pt>
                <c:pt idx="24">
                  <c:v>0</c:v>
                </c:pt>
                <c:pt idx="25">
                  <c:v>0</c:v>
                </c:pt>
                <c:pt idx="26">
                  <c:v>0</c:v>
                </c:pt>
                <c:pt idx="27">
                  <c:v>0</c:v>
                </c:pt>
                <c:pt idx="28">
                  <c:v>0</c:v>
                </c:pt>
                <c:pt idx="29">
                  <c:v>0</c:v>
                </c:pt>
                <c:pt idx="30">
                  <c:v>0</c:v>
                </c:pt>
                <c:pt idx="31">
                  <c:v>0</c:v>
                </c:pt>
                <c:pt idx="32">
                  <c:v>3</c:v>
                </c:pt>
                <c:pt idx="33">
                  <c:v>0</c:v>
                </c:pt>
                <c:pt idx="34">
                  <c:v>0</c:v>
                </c:pt>
                <c:pt idx="35">
                  <c:v>0</c:v>
                </c:pt>
                <c:pt idx="36">
                  <c:v>0</c:v>
                </c:pt>
                <c:pt idx="37">
                  <c:v>0</c:v>
                </c:pt>
                <c:pt idx="38">
                  <c:v>0</c:v>
                </c:pt>
                <c:pt idx="39">
                  <c:v>0</c:v>
                </c:pt>
                <c:pt idx="40">
                  <c:v>0</c:v>
                </c:pt>
                <c:pt idx="41">
                  <c:v>0</c:v>
                </c:pt>
                <c:pt idx="42">
                  <c:v>0</c:v>
                </c:pt>
                <c:pt idx="43">
                  <c:v>2</c:v>
                </c:pt>
              </c:numCache>
            </c:numRef>
          </c:val>
          <c:extLst>
            <c:ext xmlns:c16="http://schemas.microsoft.com/office/drawing/2014/chart" uri="{C3380CC4-5D6E-409C-BE32-E72D297353CC}">
              <c16:uniqueId val="{00000000-6772-4096-825F-BC2A3E3104FE}"/>
            </c:ext>
          </c:extLst>
        </c:ser>
        <c:dLbls>
          <c:showLegendKey val="0"/>
          <c:showVal val="0"/>
          <c:showCatName val="0"/>
          <c:showSerName val="0"/>
          <c:showPercent val="0"/>
          <c:showBubbleSize val="0"/>
        </c:dLbls>
        <c:gapWidth val="0"/>
        <c:axId val="-1133280752"/>
        <c:axId val="-1133280208"/>
      </c:barChart>
      <c:catAx>
        <c:axId val="-1133280752"/>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133280208"/>
        <c:crosses val="autoZero"/>
        <c:auto val="1"/>
        <c:lblAlgn val="ctr"/>
        <c:lblOffset val="100"/>
        <c:noMultiLvlLbl val="0"/>
      </c:catAx>
      <c:valAx>
        <c:axId val="-113328020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8075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360</c:v>
                </c:pt>
              </c:strCache>
            </c:strRef>
          </c:tx>
          <c:spPr>
            <a:solidFill>
              <a:schemeClr val="accent1"/>
            </a:solidFill>
          </c:spPr>
          <c:invertIfNegative val="0"/>
          <c:cat>
            <c:numRef>
              <c:f>'Overall Metrics'!$J$2:$J$45</c:f>
              <c:numCache>
                <c:formatCode>#,##0.00</c:formatCode>
                <c:ptCount val="44"/>
                <c:pt idx="0">
                  <c:v>0</c:v>
                </c:pt>
                <c:pt idx="1">
                  <c:v>46.046511627906973</c:v>
                </c:pt>
                <c:pt idx="2">
                  <c:v>92.093023255813947</c:v>
                </c:pt>
                <c:pt idx="3">
                  <c:v>138.13953488372093</c:v>
                </c:pt>
                <c:pt idx="4">
                  <c:v>184.18604651162789</c:v>
                </c:pt>
                <c:pt idx="5">
                  <c:v>230.23255813953486</c:v>
                </c:pt>
                <c:pt idx="6">
                  <c:v>276.27906976744185</c:v>
                </c:pt>
                <c:pt idx="7">
                  <c:v>322.32558139534882</c:v>
                </c:pt>
                <c:pt idx="8">
                  <c:v>368.37209302325579</c:v>
                </c:pt>
                <c:pt idx="9">
                  <c:v>414.41860465116275</c:v>
                </c:pt>
                <c:pt idx="10">
                  <c:v>460.46511627906972</c:v>
                </c:pt>
                <c:pt idx="11">
                  <c:v>506.51162790697668</c:v>
                </c:pt>
                <c:pt idx="12">
                  <c:v>552.55813953488371</c:v>
                </c:pt>
                <c:pt idx="13">
                  <c:v>598.60465116279067</c:v>
                </c:pt>
                <c:pt idx="14">
                  <c:v>644.65116279069764</c:v>
                </c:pt>
                <c:pt idx="15">
                  <c:v>690.69767441860461</c:v>
                </c:pt>
                <c:pt idx="16">
                  <c:v>736.74418604651157</c:v>
                </c:pt>
                <c:pt idx="17">
                  <c:v>782.79069767441854</c:v>
                </c:pt>
                <c:pt idx="18">
                  <c:v>828.8372093023255</c:v>
                </c:pt>
                <c:pt idx="19">
                  <c:v>874.88372093023247</c:v>
                </c:pt>
                <c:pt idx="20">
                  <c:v>920.93023255813944</c:v>
                </c:pt>
                <c:pt idx="21">
                  <c:v>966.9767441860464</c:v>
                </c:pt>
                <c:pt idx="22">
                  <c:v>1013.0232558139534</c:v>
                </c:pt>
                <c:pt idx="23">
                  <c:v>1059.0697674418604</c:v>
                </c:pt>
                <c:pt idx="24">
                  <c:v>1105.1162790697674</c:v>
                </c:pt>
                <c:pt idx="25">
                  <c:v>1151.1627906976744</c:v>
                </c:pt>
                <c:pt idx="26">
                  <c:v>1197.2093023255813</c:v>
                </c:pt>
                <c:pt idx="27">
                  <c:v>1243.2558139534883</c:v>
                </c:pt>
                <c:pt idx="28">
                  <c:v>1289.3023255813953</c:v>
                </c:pt>
                <c:pt idx="29">
                  <c:v>1335.3488372093022</c:v>
                </c:pt>
                <c:pt idx="30">
                  <c:v>1381.3953488372092</c:v>
                </c:pt>
                <c:pt idx="31">
                  <c:v>1427.4418604651162</c:v>
                </c:pt>
                <c:pt idx="32">
                  <c:v>1473.4883720930231</c:v>
                </c:pt>
                <c:pt idx="33">
                  <c:v>1519.5348837209301</c:v>
                </c:pt>
                <c:pt idx="34">
                  <c:v>1565.5813953488371</c:v>
                </c:pt>
                <c:pt idx="35">
                  <c:v>1611.627906976744</c:v>
                </c:pt>
                <c:pt idx="36">
                  <c:v>1657.674418604651</c:v>
                </c:pt>
                <c:pt idx="37">
                  <c:v>1703.720930232558</c:v>
                </c:pt>
                <c:pt idx="38">
                  <c:v>1749.7674418604649</c:v>
                </c:pt>
                <c:pt idx="39">
                  <c:v>1795.8139534883719</c:v>
                </c:pt>
                <c:pt idx="40">
                  <c:v>1841.8604651162789</c:v>
                </c:pt>
                <c:pt idx="41">
                  <c:v>1887.9069767441858</c:v>
                </c:pt>
                <c:pt idx="42">
                  <c:v>1933.9534883720928</c:v>
                </c:pt>
                <c:pt idx="43">
                  <c:v>1980</c:v>
                </c:pt>
              </c:numCache>
            </c:numRef>
          </c:cat>
          <c:val>
            <c:numRef>
              <c:f>'Overall Metrics'!$K$2:$K$45</c:f>
              <c:numCache>
                <c:formatCode>General</c:formatCode>
                <c:ptCount val="44"/>
                <c:pt idx="0">
                  <c:v>360</c:v>
                </c:pt>
                <c:pt idx="1">
                  <c:v>1</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1</c:v>
                </c:pt>
              </c:numCache>
            </c:numRef>
          </c:val>
          <c:extLst>
            <c:ext xmlns:c16="http://schemas.microsoft.com/office/drawing/2014/chart" uri="{C3380CC4-5D6E-409C-BE32-E72D297353CC}">
              <c16:uniqueId val="{00000000-E0A9-445F-8464-31BEDDDD64EB}"/>
            </c:ext>
          </c:extLst>
        </c:ser>
        <c:dLbls>
          <c:showLegendKey val="0"/>
          <c:showVal val="0"/>
          <c:showCatName val="0"/>
          <c:showSerName val="0"/>
          <c:showPercent val="0"/>
          <c:showBubbleSize val="0"/>
        </c:dLbls>
        <c:gapWidth val="0"/>
        <c:axId val="-1133290544"/>
        <c:axId val="-1133274768"/>
      </c:barChart>
      <c:catAx>
        <c:axId val="-1133290544"/>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133274768"/>
        <c:crosses val="autoZero"/>
        <c:auto val="1"/>
        <c:lblAlgn val="ctr"/>
        <c:lblOffset val="100"/>
        <c:noMultiLvlLbl val="0"/>
      </c:catAx>
      <c:valAx>
        <c:axId val="-113327476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054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163</c:v>
                </c:pt>
              </c:strCache>
            </c:strRef>
          </c:tx>
          <c:spPr>
            <a:solidFill>
              <a:schemeClr val="accent1"/>
            </a:solidFill>
          </c:spPr>
          <c:invertIfNegative val="0"/>
          <c:cat>
            <c:numRef>
              <c:f>'Overall Metrics'!$L$2:$L$45</c:f>
              <c:numCache>
                <c:formatCode>#,##0.00</c:formatCode>
                <c:ptCount val="44"/>
                <c:pt idx="0">
                  <c:v>0</c:v>
                </c:pt>
                <c:pt idx="1">
                  <c:v>2.3255813953488372E-2</c:v>
                </c:pt>
                <c:pt idx="2">
                  <c:v>4.6511627906976744E-2</c:v>
                </c:pt>
                <c:pt idx="3">
                  <c:v>6.9767441860465115E-2</c:v>
                </c:pt>
                <c:pt idx="4">
                  <c:v>9.3023255813953487E-2</c:v>
                </c:pt>
                <c:pt idx="5">
                  <c:v>0.11627906976744186</c:v>
                </c:pt>
                <c:pt idx="6">
                  <c:v>0.13953488372093023</c:v>
                </c:pt>
                <c:pt idx="7">
                  <c:v>0.16279069767441862</c:v>
                </c:pt>
                <c:pt idx="8">
                  <c:v>0.18604651162790697</c:v>
                </c:pt>
                <c:pt idx="9">
                  <c:v>0.20930232558139533</c:v>
                </c:pt>
                <c:pt idx="10">
                  <c:v>0.23255813953488369</c:v>
                </c:pt>
                <c:pt idx="11">
                  <c:v>0.25581395348837205</c:v>
                </c:pt>
                <c:pt idx="12">
                  <c:v>0.27906976744186041</c:v>
                </c:pt>
                <c:pt idx="13">
                  <c:v>0.30232558139534876</c:v>
                </c:pt>
                <c:pt idx="14">
                  <c:v>0.32558139534883712</c:v>
                </c:pt>
                <c:pt idx="15">
                  <c:v>0.34883720930232548</c:v>
                </c:pt>
                <c:pt idx="16">
                  <c:v>0.37209302325581384</c:v>
                </c:pt>
                <c:pt idx="17">
                  <c:v>0.3953488372093022</c:v>
                </c:pt>
                <c:pt idx="18">
                  <c:v>0.41860465116279055</c:v>
                </c:pt>
                <c:pt idx="19">
                  <c:v>0.44186046511627891</c:v>
                </c:pt>
                <c:pt idx="20">
                  <c:v>0.46511627906976727</c:v>
                </c:pt>
                <c:pt idx="21">
                  <c:v>0.48837209302325563</c:v>
                </c:pt>
                <c:pt idx="22">
                  <c:v>0.51162790697674398</c:v>
                </c:pt>
                <c:pt idx="23">
                  <c:v>0.5348837209302324</c:v>
                </c:pt>
                <c:pt idx="24">
                  <c:v>0.55813953488372081</c:v>
                </c:pt>
                <c:pt idx="25">
                  <c:v>0.58139534883720922</c:v>
                </c:pt>
                <c:pt idx="26">
                  <c:v>0.60465116279069764</c:v>
                </c:pt>
                <c:pt idx="27">
                  <c:v>0.62790697674418605</c:v>
                </c:pt>
                <c:pt idx="28">
                  <c:v>0.65116279069767447</c:v>
                </c:pt>
                <c:pt idx="29">
                  <c:v>0.67441860465116288</c:v>
                </c:pt>
                <c:pt idx="30">
                  <c:v>0.69767441860465129</c:v>
                </c:pt>
                <c:pt idx="31">
                  <c:v>0.72093023255813971</c:v>
                </c:pt>
                <c:pt idx="32">
                  <c:v>0.74418604651162812</c:v>
                </c:pt>
                <c:pt idx="33">
                  <c:v>0.76744186046511653</c:v>
                </c:pt>
                <c:pt idx="34">
                  <c:v>0.79069767441860495</c:v>
                </c:pt>
                <c:pt idx="35">
                  <c:v>0.81395348837209336</c:v>
                </c:pt>
                <c:pt idx="36">
                  <c:v>0.83720930232558177</c:v>
                </c:pt>
                <c:pt idx="37">
                  <c:v>0.86046511627907019</c:v>
                </c:pt>
                <c:pt idx="38">
                  <c:v>0.8837209302325586</c:v>
                </c:pt>
                <c:pt idx="39">
                  <c:v>0.90697674418604701</c:v>
                </c:pt>
                <c:pt idx="40">
                  <c:v>0.93023255813953543</c:v>
                </c:pt>
                <c:pt idx="41">
                  <c:v>0.95348837209302384</c:v>
                </c:pt>
                <c:pt idx="42">
                  <c:v>0.97674418604651225</c:v>
                </c:pt>
                <c:pt idx="43">
                  <c:v>1</c:v>
                </c:pt>
              </c:numCache>
            </c:numRef>
          </c:cat>
          <c:val>
            <c:numRef>
              <c:f>'Overall Metrics'!$M$2:$M$45</c:f>
              <c:numCache>
                <c:formatCode>General</c:formatCode>
                <c:ptCount val="44"/>
                <c:pt idx="0">
                  <c:v>163</c:v>
                </c:pt>
                <c:pt idx="1">
                  <c:v>6</c:v>
                </c:pt>
                <c:pt idx="2">
                  <c:v>4</c:v>
                </c:pt>
                <c:pt idx="3">
                  <c:v>8</c:v>
                </c:pt>
                <c:pt idx="4">
                  <c:v>3</c:v>
                </c:pt>
                <c:pt idx="5">
                  <c:v>2</c:v>
                </c:pt>
                <c:pt idx="6">
                  <c:v>17</c:v>
                </c:pt>
                <c:pt idx="7">
                  <c:v>3</c:v>
                </c:pt>
                <c:pt idx="8">
                  <c:v>3</c:v>
                </c:pt>
                <c:pt idx="9">
                  <c:v>0</c:v>
                </c:pt>
                <c:pt idx="10">
                  <c:v>6</c:v>
                </c:pt>
                <c:pt idx="11">
                  <c:v>0</c:v>
                </c:pt>
                <c:pt idx="12">
                  <c:v>0</c:v>
                </c:pt>
                <c:pt idx="13">
                  <c:v>0</c:v>
                </c:pt>
                <c:pt idx="14">
                  <c:v>21</c:v>
                </c:pt>
                <c:pt idx="15">
                  <c:v>0</c:v>
                </c:pt>
                <c:pt idx="16">
                  <c:v>0</c:v>
                </c:pt>
                <c:pt idx="17">
                  <c:v>0</c:v>
                </c:pt>
                <c:pt idx="18">
                  <c:v>0</c:v>
                </c:pt>
                <c:pt idx="19">
                  <c:v>0</c:v>
                </c:pt>
                <c:pt idx="20">
                  <c:v>0</c:v>
                </c:pt>
                <c:pt idx="21">
                  <c:v>10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116</c:v>
                </c:pt>
              </c:numCache>
            </c:numRef>
          </c:val>
          <c:extLst>
            <c:ext xmlns:c16="http://schemas.microsoft.com/office/drawing/2014/chart" uri="{C3380CC4-5D6E-409C-BE32-E72D297353CC}">
              <c16:uniqueId val="{00000000-24D3-4EDB-9CDD-5CEBD1A8870B}"/>
            </c:ext>
          </c:extLst>
        </c:ser>
        <c:dLbls>
          <c:showLegendKey val="0"/>
          <c:showVal val="0"/>
          <c:showCatName val="0"/>
          <c:showSerName val="0"/>
          <c:showPercent val="0"/>
          <c:showBubbleSize val="0"/>
        </c:dLbls>
        <c:gapWidth val="0"/>
        <c:axId val="-1133285648"/>
        <c:axId val="-1133299248"/>
      </c:barChart>
      <c:catAx>
        <c:axId val="-1133285648"/>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133299248"/>
        <c:crosses val="autoZero"/>
        <c:auto val="1"/>
        <c:lblAlgn val="ctr"/>
        <c:lblOffset val="100"/>
        <c:noMultiLvlLbl val="0"/>
      </c:catAx>
      <c:valAx>
        <c:axId val="-113329924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8564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316</c:v>
                </c:pt>
              </c:strCache>
            </c:strRef>
          </c:tx>
          <c:spPr>
            <a:solidFill>
              <a:schemeClr val="accent1"/>
            </a:solidFill>
          </c:spPr>
          <c:invertIfNegative val="0"/>
          <c:cat>
            <c:numRef>
              <c:f>'Overall Metrics'!$N$2:$N$45</c:f>
              <c:numCache>
                <c:formatCode>#,##0.00</c:formatCode>
                <c:ptCount val="44"/>
                <c:pt idx="0">
                  <c:v>0</c:v>
                </c:pt>
                <c:pt idx="1">
                  <c:v>5.0555813953488378E-4</c:v>
                </c:pt>
                <c:pt idx="2">
                  <c:v>1.0111162790697676E-3</c:v>
                </c:pt>
                <c:pt idx="3">
                  <c:v>1.5166744186046513E-3</c:v>
                </c:pt>
                <c:pt idx="4">
                  <c:v>2.0222325581395351E-3</c:v>
                </c:pt>
                <c:pt idx="5">
                  <c:v>2.5277906976744189E-3</c:v>
                </c:pt>
                <c:pt idx="6">
                  <c:v>3.0333488372093027E-3</c:v>
                </c:pt>
                <c:pt idx="7">
                  <c:v>3.5389069767441865E-3</c:v>
                </c:pt>
                <c:pt idx="8">
                  <c:v>4.0444651162790703E-3</c:v>
                </c:pt>
                <c:pt idx="9">
                  <c:v>4.5500232558139536E-3</c:v>
                </c:pt>
                <c:pt idx="10">
                  <c:v>5.055581395348837E-3</c:v>
                </c:pt>
                <c:pt idx="11">
                  <c:v>5.5611395348837203E-3</c:v>
                </c:pt>
                <c:pt idx="12">
                  <c:v>6.0666976744186037E-3</c:v>
                </c:pt>
                <c:pt idx="13">
                  <c:v>6.572255813953487E-3</c:v>
                </c:pt>
                <c:pt idx="14">
                  <c:v>7.0778139534883704E-3</c:v>
                </c:pt>
                <c:pt idx="15">
                  <c:v>7.5833720930232537E-3</c:v>
                </c:pt>
                <c:pt idx="16">
                  <c:v>8.0889302325581371E-3</c:v>
                </c:pt>
                <c:pt idx="17">
                  <c:v>8.5944883720930204E-3</c:v>
                </c:pt>
                <c:pt idx="18">
                  <c:v>9.1000465116279038E-3</c:v>
                </c:pt>
                <c:pt idx="19">
                  <c:v>9.6056046511627871E-3</c:v>
                </c:pt>
                <c:pt idx="20">
                  <c:v>1.011116279069767E-2</c:v>
                </c:pt>
                <c:pt idx="21">
                  <c:v>1.0616720930232554E-2</c:v>
                </c:pt>
                <c:pt idx="22">
                  <c:v>1.1122279069767437E-2</c:v>
                </c:pt>
                <c:pt idx="23">
                  <c:v>1.1627837209302321E-2</c:v>
                </c:pt>
                <c:pt idx="24">
                  <c:v>1.2133395348837204E-2</c:v>
                </c:pt>
                <c:pt idx="25">
                  <c:v>1.2638953488372087E-2</c:v>
                </c:pt>
                <c:pt idx="26">
                  <c:v>1.3144511627906971E-2</c:v>
                </c:pt>
                <c:pt idx="27">
                  <c:v>1.3650069767441854E-2</c:v>
                </c:pt>
                <c:pt idx="28">
                  <c:v>1.4155627906976737E-2</c:v>
                </c:pt>
                <c:pt idx="29">
                  <c:v>1.4661186046511621E-2</c:v>
                </c:pt>
                <c:pt idx="30">
                  <c:v>1.5166744186046504E-2</c:v>
                </c:pt>
                <c:pt idx="31">
                  <c:v>1.5672302325581387E-2</c:v>
                </c:pt>
                <c:pt idx="32">
                  <c:v>1.6177860465116271E-2</c:v>
                </c:pt>
                <c:pt idx="33">
                  <c:v>1.6683418604651154E-2</c:v>
                </c:pt>
                <c:pt idx="34">
                  <c:v>1.7188976744186037E-2</c:v>
                </c:pt>
                <c:pt idx="35">
                  <c:v>1.7694534883720921E-2</c:v>
                </c:pt>
                <c:pt idx="36">
                  <c:v>1.8200093023255804E-2</c:v>
                </c:pt>
                <c:pt idx="37">
                  <c:v>1.8705651162790687E-2</c:v>
                </c:pt>
                <c:pt idx="38">
                  <c:v>1.9211209302325571E-2</c:v>
                </c:pt>
                <c:pt idx="39">
                  <c:v>1.9716767441860454E-2</c:v>
                </c:pt>
                <c:pt idx="40">
                  <c:v>2.0222325581395337E-2</c:v>
                </c:pt>
                <c:pt idx="41">
                  <c:v>2.0727883720930221E-2</c:v>
                </c:pt>
                <c:pt idx="42">
                  <c:v>2.1233441860465104E-2</c:v>
                </c:pt>
                <c:pt idx="43">
                  <c:v>2.1739000000000001E-2</c:v>
                </c:pt>
              </c:numCache>
            </c:numRef>
          </c:cat>
          <c:val>
            <c:numRef>
              <c:f>'Overall Metrics'!$O$2:$O$45</c:f>
              <c:numCache>
                <c:formatCode>General</c:formatCode>
                <c:ptCount val="44"/>
                <c:pt idx="0">
                  <c:v>316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46</c:v>
                </c:pt>
              </c:numCache>
            </c:numRef>
          </c:val>
          <c:extLst>
            <c:ext xmlns:c16="http://schemas.microsoft.com/office/drawing/2014/chart" uri="{C3380CC4-5D6E-409C-BE32-E72D297353CC}">
              <c16:uniqueId val="{00000000-6864-4C43-9A8A-933389D10492}"/>
            </c:ext>
          </c:extLst>
        </c:ser>
        <c:dLbls>
          <c:showLegendKey val="0"/>
          <c:showVal val="0"/>
          <c:showCatName val="0"/>
          <c:showSerName val="0"/>
          <c:showPercent val="0"/>
          <c:showBubbleSize val="0"/>
        </c:dLbls>
        <c:gapWidth val="0"/>
        <c:axId val="-1133278576"/>
        <c:axId val="-1133288912"/>
      </c:barChart>
      <c:catAx>
        <c:axId val="-1133278576"/>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133288912"/>
        <c:crosses val="autoZero"/>
        <c:auto val="1"/>
        <c:lblAlgn val="ctr"/>
        <c:lblOffset val="100"/>
        <c:noMultiLvlLbl val="0"/>
      </c:catAx>
      <c:valAx>
        <c:axId val="-113328891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85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Metrics'!$S$2:$S$45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362</c:v>
                </c:pt>
              </c:numCache>
            </c:numRef>
          </c:val>
          <c:extLst>
            <c:ext xmlns:c16="http://schemas.microsoft.com/office/drawing/2014/chart" uri="{C3380CC4-5D6E-409C-BE32-E72D297353CC}">
              <c16:uniqueId val="{00000000-48B0-4DC0-BABD-9BABD6FD8E14}"/>
            </c:ext>
          </c:extLst>
        </c:ser>
        <c:dLbls>
          <c:showLegendKey val="0"/>
          <c:showVal val="0"/>
          <c:showCatName val="0"/>
          <c:showSerName val="0"/>
          <c:showPercent val="0"/>
          <c:showBubbleSize val="0"/>
        </c:dLbls>
        <c:gapWidth val="0"/>
        <c:axId val="-1133276400"/>
        <c:axId val="-1133297616"/>
      </c:barChart>
      <c:catAx>
        <c:axId val="-1133276400"/>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133297616"/>
        <c:crosses val="autoZero"/>
        <c:auto val="1"/>
        <c:lblAlgn val="ctr"/>
        <c:lblOffset val="100"/>
        <c:noMultiLvlLbl val="0"/>
      </c:catAx>
      <c:valAx>
        <c:axId val="-113329761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640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339</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Metrics'!$Q$2:$Q$45</c:f>
              <c:numCache>
                <c:formatCode>General</c:formatCode>
                <c:ptCount val="44"/>
                <c:pt idx="0">
                  <c:v>339</c:v>
                </c:pt>
                <c:pt idx="1">
                  <c:v>12</c:v>
                </c:pt>
                <c:pt idx="2">
                  <c:v>4</c:v>
                </c:pt>
                <c:pt idx="3">
                  <c:v>3</c:v>
                </c:pt>
                <c:pt idx="4">
                  <c:v>2</c:v>
                </c:pt>
                <c:pt idx="5">
                  <c:v>0</c:v>
                </c:pt>
                <c:pt idx="6">
                  <c:v>1</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1</c:v>
                </c:pt>
              </c:numCache>
            </c:numRef>
          </c:val>
          <c:extLst>
            <c:ext xmlns:c16="http://schemas.microsoft.com/office/drawing/2014/chart" uri="{C3380CC4-5D6E-409C-BE32-E72D297353CC}">
              <c16:uniqueId val="{00000000-112B-4982-913F-626EA75C3C3C}"/>
            </c:ext>
          </c:extLst>
        </c:ser>
        <c:dLbls>
          <c:showLegendKey val="0"/>
          <c:showVal val="0"/>
          <c:showCatName val="0"/>
          <c:showSerName val="0"/>
          <c:showPercent val="0"/>
          <c:showBubbleSize val="0"/>
        </c:dLbls>
        <c:gapWidth val="0"/>
        <c:axId val="-1133274224"/>
        <c:axId val="-1133273680"/>
      </c:barChart>
      <c:catAx>
        <c:axId val="-1133274224"/>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133273680"/>
        <c:crosses val="autoZero"/>
        <c:auto val="1"/>
        <c:lblAlgn val="ctr"/>
        <c:lblOffset val="100"/>
        <c:noMultiLvlLbl val="0"/>
      </c:catAx>
      <c:valAx>
        <c:axId val="-113327368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42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#BAŞV!</c:v>
                </c:pt>
              </c:strCache>
            </c:strRef>
          </c:tx>
          <c:spPr>
            <a:solidFill>
              <a:schemeClr val="accent1"/>
            </a:solidFill>
          </c:spPr>
          <c:invertIfNegative val="0"/>
          <c:cat>
            <c:numRef>
              <c:f>'Overall Metrics'!$T$2:$T$45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Metrics'!$U$2:$U$45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795B-4959-A7FA-035775E4613B}"/>
            </c:ext>
          </c:extLst>
        </c:ser>
        <c:dLbls>
          <c:showLegendKey val="0"/>
          <c:showVal val="0"/>
          <c:showCatName val="0"/>
          <c:showSerName val="0"/>
          <c:showPercent val="0"/>
          <c:showBubbleSize val="0"/>
        </c:dLbls>
        <c:gapWidth val="0"/>
        <c:axId val="-1133294352"/>
        <c:axId val="-1133287824"/>
      </c:barChart>
      <c:catAx>
        <c:axId val="-1133294352"/>
        <c:scaling>
          <c:orientation val="minMax"/>
        </c:scaling>
        <c:delete val="1"/>
        <c:axPos val="b"/>
        <c:numFmt formatCode="#,##0.00" sourceLinked="1"/>
        <c:majorTickMark val="out"/>
        <c:minorTickMark val="none"/>
        <c:tickLblPos val="none"/>
        <c:crossAx val="-1133287824"/>
        <c:crosses val="autoZero"/>
        <c:auto val="1"/>
        <c:lblAlgn val="ctr"/>
        <c:lblOffset val="100"/>
        <c:noMultiLvlLbl val="0"/>
      </c:catAx>
      <c:valAx>
        <c:axId val="-1133287824"/>
        <c:scaling>
          <c:orientation val="minMax"/>
        </c:scaling>
        <c:delete val="1"/>
        <c:axPos val="l"/>
        <c:numFmt formatCode="General" sourceLinked="1"/>
        <c:majorTickMark val="out"/>
        <c:minorTickMark val="none"/>
        <c:tickLblPos val="none"/>
        <c:crossAx val="-1133294352"/>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P316" totalsRowShown="0" headerRowDxfId="160" dataDxfId="159">
  <autoFilter ref="A2:P316"/>
  <tableColumns count="16">
    <tableColumn id="1" name="Vertex 1" dataDxfId="158" dataCellStyle="NodeXL Required"/>
    <tableColumn id="2" name="Vertex 2" dataDxfId="157" dataCellStyle="NodeXL Required"/>
    <tableColumn id="3" name="Relationship" dataDxfId="156" dataCellStyle="Normal"/>
    <tableColumn id="4" name="Relationship Date (UTC)" dataDxfId="155" dataCellStyle="Normal"/>
    <tableColumn id="5" name="Tweet" dataDxfId="154" dataCellStyle="Normal"/>
    <tableColumn id="6" name="URLs in Tweet" dataDxfId="153" dataCellStyle="Normal"/>
    <tableColumn id="7" name="Domains in Tweet" dataDxfId="152" dataCellStyle="Normal"/>
    <tableColumn id="8" name="Hashtags in Tweet" dataDxfId="151" dataCellStyle="Normal"/>
    <tableColumn id="9" name="Tweet Date (UTC)" dataDxfId="150" dataCellStyle="Normal"/>
    <tableColumn id="10" name="Twitter Page for Tweet" dataDxfId="149" dataCellStyle="Normal"/>
    <tableColumn id="11" name="Latitude" dataDxfId="148" dataCellStyle="Normal"/>
    <tableColumn id="12" name="Longitude" dataDxfId="147" dataCellStyle="Normal"/>
    <tableColumn id="13" name="Imported ID" dataDxfId="146" dataCellStyle="Normal"/>
    <tableColumn id="14" name="In-Reply-To Tweet ID" dataDxfId="145" dataCellStyle="Normal"/>
    <tableColumn id="15" name="ID" dataDxfId="144" dataCellStyle="Normal"/>
    <tableColumn id="16" name="Reciprocated?" dataDxfId="143" dataCellStyle="NodeXL Graph Metric"/>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2" totalsRowShown="0" headerRowDxfId="32">
  <autoFilter ref="M1:P2"/>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11.xml><?xml version="1.0" encoding="utf-8"?>
<table xmlns="http://schemas.openxmlformats.org/spreadsheetml/2006/main" id="10" name="TwitterSearchNetworkTopItems_1" displayName="TwitterSearchNetworkTopItems_1" ref="A1:B11" totalsRowShown="0" headerRowDxfId="31" dataDxfId="30" dataCellStyle="Normal">
  <autoFilter ref="A1:B11"/>
  <tableColumns count="2">
    <tableColumn id="1" name="Top URLs in Tweet in Entire Graph" dataDxfId="29" dataCellStyle="Normal"/>
    <tableColumn id="2" name="Entire Graph Count" dataDxfId="28" dataCellStyle="Normal"/>
  </tableColumns>
  <tableStyleInfo name="NodeXL Table" showFirstColumn="0" showLastColumn="0" showRowStripes="1" showColumnStripes="0"/>
</table>
</file>

<file path=xl/tables/table12.xml><?xml version="1.0" encoding="utf-8"?>
<table xmlns="http://schemas.openxmlformats.org/spreadsheetml/2006/main" id="11" name="TwitterSearchNetworkTopItems_2" displayName="TwitterSearchNetworkTopItems_2" ref="A14:B24" totalsRowShown="0" headerRowDxfId="27" dataDxfId="26" dataCellStyle="Normal">
  <autoFilter ref="A14:B24"/>
  <tableColumns count="2">
    <tableColumn id="1" name="Top Domains in Tweet in Entire Graph" dataDxfId="25" dataCellStyle="Normal"/>
    <tableColumn id="2" name="Entire Graph Count" dataDxfId="24" dataCellStyle="Normal"/>
  </tableColumns>
  <tableStyleInfo name="NodeXL Table" showFirstColumn="0" showLastColumn="0" showRowStripes="1" showColumnStripes="0"/>
</table>
</file>

<file path=xl/tables/table13.xml><?xml version="1.0" encoding="utf-8"?>
<table xmlns="http://schemas.openxmlformats.org/spreadsheetml/2006/main" id="12" name="TwitterSearchNetworkTopItems_3" displayName="TwitterSearchNetworkTopItems_3" ref="A27:B37" totalsRowShown="0" headerRowDxfId="23" dataDxfId="22" dataCellStyle="Normal">
  <autoFilter ref="A27:B37"/>
  <tableColumns count="2">
    <tableColumn id="1" name="Top Hashtags in Tweet in Entire Graph" dataDxfId="21" dataCellStyle="Normal"/>
    <tableColumn id="2" name="Entire Graph Count" dataDxfId="20" dataCellStyle="Normal"/>
  </tableColumns>
  <tableStyleInfo name="NodeXL Table" showFirstColumn="0" showLastColumn="0" showRowStripes="1" showColumnStripes="0"/>
</table>
</file>

<file path=xl/tables/table14.xml><?xml version="1.0" encoding="utf-8"?>
<table xmlns="http://schemas.openxmlformats.org/spreadsheetml/2006/main" id="13" name="TwitterSearchNetworkTopItems_4" displayName="TwitterSearchNetworkTopItems_4" ref="A40:B50" totalsRowShown="0" headerRowDxfId="19" dataDxfId="18" dataCellStyle="Normal">
  <autoFilter ref="A40:B50"/>
  <tableColumns count="2">
    <tableColumn id="1" name="Top Words in Tweet in Entire Graph" dataDxfId="17" dataCellStyle="Normal"/>
    <tableColumn id="2" name="Entire Graph Count" dataDxfId="16" dataCellStyle="Normal"/>
  </tableColumns>
  <tableStyleInfo name="NodeXL Table" showFirstColumn="0" showLastColumn="0" showRowStripes="1" showColumnStripes="0"/>
</table>
</file>

<file path=xl/tables/table15.xml><?xml version="1.0" encoding="utf-8"?>
<table xmlns="http://schemas.openxmlformats.org/spreadsheetml/2006/main" id="14" name="TwitterSearchNetworkTopItems_5" displayName="TwitterSearchNetworkTopItems_5" ref="A53:B63" totalsRowShown="0" headerRowDxfId="15" dataDxfId="14" dataCellStyle="Normal">
  <autoFilter ref="A53:B63"/>
  <tableColumns count="2">
    <tableColumn id="1" name="Top Word Pairs in Tweet in Entire Graph" dataDxfId="13" dataCellStyle="Normal"/>
    <tableColumn id="2" name="Entire Graph Count" dataDxfId="12" dataCellStyle="Normal"/>
  </tableColumns>
  <tableStyleInfo name="NodeXL Table" showFirstColumn="0" showLastColumn="0" showRowStripes="1" showColumnStripes="0"/>
</table>
</file>

<file path=xl/tables/table16.xml><?xml version="1.0" encoding="utf-8"?>
<table xmlns="http://schemas.openxmlformats.org/spreadsheetml/2006/main" id="16" name="TwitterSearchNetworkTopItems_6" displayName="TwitterSearchNetworkTopItems_6" ref="A66:B76" totalsRowShown="0" headerRowDxfId="11" dataDxfId="10" dataCellStyle="Normal">
  <autoFilter ref="A66:B76"/>
  <tableColumns count="2">
    <tableColumn id="1" name="Top Replied-To in Entire Graph" dataDxfId="9" dataCellStyle="Normal"/>
    <tableColumn id="2" name="Entire Graph Count" dataDxfId="8" dataCellStyle="Normal"/>
  </tableColumns>
  <tableStyleInfo name="NodeXL Table" showFirstColumn="0" showLastColumn="0" showRowStripes="1" showColumnStripes="0"/>
</table>
</file>

<file path=xl/tables/table17.xml><?xml version="1.0" encoding="utf-8"?>
<table xmlns="http://schemas.openxmlformats.org/spreadsheetml/2006/main" id="17" name="TwitterSearchNetworkTopItems_7" displayName="TwitterSearchNetworkTopItems_7" ref="A79:B89" totalsRowShown="0" headerRowDxfId="7" dataDxfId="6" dataCellStyle="Normal">
  <autoFilter ref="A79:B89"/>
  <tableColumns count="2">
    <tableColumn id="1" name="Top Mentioned in Entire Graph" dataDxfId="5" dataCellStyle="Normal"/>
    <tableColumn id="2" name="Entire Graph Count" dataDxfId="4" dataCellStyle="Normal"/>
  </tableColumns>
  <tableStyleInfo name="NodeXL Table" showFirstColumn="0" showLastColumn="0" showRowStripes="1" showColumnStripes="0"/>
</table>
</file>

<file path=xl/tables/table18.xml><?xml version="1.0" encoding="utf-8"?>
<table xmlns="http://schemas.openxmlformats.org/spreadsheetml/2006/main" id="18" name="TwitterSearchNetworkTopItems_8" displayName="TwitterSearchNetworkTopItems_8" ref="A92:B102" totalsRowShown="0" headerRowDxfId="3" dataDxfId="2" dataCellStyle="Normal">
  <autoFilter ref="A92:B102"/>
  <tableColumns count="2">
    <tableColumn id="1" name="Top Tweeters in Entire Graph" dataDxfId="1" dataCellStyle="Normal"/>
    <tableColumn id="2" name="Entire Graph Count" dataDxfId="0" dataCellStyle="Normal"/>
  </tableColumns>
  <tableStyleInfo name="NodeXL Table" showFirstColumn="0" showLastColumn="0" showRowStripes="1" showColumnStripes="0"/>
</table>
</file>

<file path=xl/tables/table2.xml><?xml version="1.0" encoding="utf-8"?>
<table xmlns="http://schemas.openxmlformats.org/spreadsheetml/2006/main" id="2" name="Vertices" displayName="Vertices" ref="A2:AZ364" totalsRowShown="0" headerRowDxfId="142" dataDxfId="141">
  <autoFilter ref="A2:AZ364"/>
  <tableColumns count="52">
    <tableColumn id="1" name="Vertex" dataDxfId="140" dataCellStyle="NodeXL Required"/>
    <tableColumn id="2" name="Color" dataDxfId="139" dataCellStyle="NodeXL Visual Property"/>
    <tableColumn id="5" name="Shape" dataDxfId="138" dataCellStyle="NodeXL Visual Property"/>
    <tableColumn id="6" name="Size" dataDxfId="137" dataCellStyle="NodeXL Visual Property"/>
    <tableColumn id="4" name="Opacity" dataDxfId="136" dataCellStyle="NodeXL Visual Property"/>
    <tableColumn id="7" name="Image File" dataDxfId="135" dataCellStyle="NodeXL Visual Property"/>
    <tableColumn id="3" name="Visibility" dataDxfId="134" dataCellStyle="NodeXL Visual Property"/>
    <tableColumn id="10" name="Label" dataDxfId="133" dataCellStyle="NodeXL Label"/>
    <tableColumn id="16" name="Label Fill Color" dataDxfId="132" dataCellStyle="NodeXL Label"/>
    <tableColumn id="9" name="Label Position" dataDxfId="131" dataCellStyle="NodeXL Label"/>
    <tableColumn id="8" name="Tooltip" dataDxfId="130" dataCellStyle="NodeXL Label"/>
    <tableColumn id="18" name="Layout Order" dataDxfId="129" dataCellStyle="NodeXL Layout"/>
    <tableColumn id="13" name="X" dataDxfId="128" dataCellStyle="NodeXL Layout"/>
    <tableColumn id="14" name="Y" dataDxfId="127" dataCellStyle="NodeXL Layout"/>
    <tableColumn id="12" name="Locked?" dataDxfId="126" dataCellStyle="NodeXL Layout"/>
    <tableColumn id="19" name="Polar R" dataDxfId="125" dataCellStyle="NodeXL Layout"/>
    <tableColumn id="20" name="Polar Angle" dataDxfId="124" dataCellStyle="NodeXL Layout"/>
    <tableColumn id="21" name="Degree" dataDxfId="123" dataCellStyle="NodeXL Graph Metric"/>
    <tableColumn id="22" name="In-Degree" dataDxfId="122" dataCellStyle="NodeXL Graph Metric"/>
    <tableColumn id="23" name="Out-Degree" dataDxfId="121" dataCellStyle="NodeXL Graph Metric"/>
    <tableColumn id="24" name="Betweenness Centrality" dataDxfId="120" dataCellStyle="NodeXL Graph Metric"/>
    <tableColumn id="25" name="Closeness Centrality" dataDxfId="119" dataCellStyle="NodeXL Graph Metric"/>
    <tableColumn id="26" name="Eigenvector Centrality" dataDxfId="118" dataCellStyle="NodeXL Graph Metric"/>
    <tableColumn id="15" name="PageRank" dataDxfId="117" dataCellStyle="NodeXL Graph Metric"/>
    <tableColumn id="27" name="Clustering Coefficient" dataDxfId="116" dataCellStyle="NodeXL Graph Metric"/>
    <tableColumn id="29" name="Reciprocated Vertex Pair Ratio" dataDxfId="115" dataCellStyle="NodeXL Graph Metric"/>
    <tableColumn id="11" name="ID" dataDxfId="114" dataCellStyle="NodeXL Do Not Edit"/>
    <tableColumn id="28" name="Dynamic Filter" dataDxfId="113" dataCellStyle="NodeXL Do Not Edit"/>
    <tableColumn id="17" name="Add Your Own Columns Here" dataDxfId="112" dataCellStyle="NodeXL Other Column"/>
    <tableColumn id="30" name="Followed" dataDxfId="111" dataCellStyle="Normal"/>
    <tableColumn id="31" name="Followers" dataDxfId="110" dataCellStyle="Normal"/>
    <tableColumn id="32" name="Tweets" dataDxfId="109" dataCellStyle="Normal"/>
    <tableColumn id="33" name="Favorites" dataDxfId="108" dataCellStyle="Normal"/>
    <tableColumn id="34" name="Time Zone UTC Offset (Seconds)" dataDxfId="107" dataCellStyle="Normal"/>
    <tableColumn id="35" name="Description" dataDxfId="106" dataCellStyle="Normal"/>
    <tableColumn id="36" name="Location" dataDxfId="105" dataCellStyle="Normal"/>
    <tableColumn id="37" name="Web" dataDxfId="104" dataCellStyle="Normal"/>
    <tableColumn id="38" name="Time Zone" dataDxfId="103" dataCellStyle="Normal"/>
    <tableColumn id="39" name="Joined Twitter Date (UTC)" dataDxfId="102" dataCellStyle="Normal"/>
    <tableColumn id="40" name="Custom Menu Item Text" dataDxfId="101" dataCellStyle="Normal"/>
    <tableColumn id="41" name="Custom Menu Item Action" dataDxfId="100" dataCellStyle="Normal"/>
    <tableColumn id="42" name="Tweeted Search Term?" dataDxfId="99" dataCellStyle="Normal"/>
    <tableColumn id="43" name="Top URLs in Tweet by Count" dataDxfId="98" dataCellStyle="NodeXL Graph Metric"/>
    <tableColumn id="44" name="Top URLs in Tweet by Salience" dataDxfId="97" dataCellStyle="NodeXL Graph Metric"/>
    <tableColumn id="45" name="Top Domains in Tweet by Count" dataDxfId="96" dataCellStyle="NodeXL Graph Metric"/>
    <tableColumn id="46" name="Top Domains in Tweet by Salience" dataDxfId="95" dataCellStyle="NodeXL Graph Metric"/>
    <tableColumn id="47" name="Top Hashtags in Tweet by Count" dataDxfId="94" dataCellStyle="NodeXL Graph Metric"/>
    <tableColumn id="48" name="Top Hashtags in Tweet by Salience" dataDxfId="93" dataCellStyle="NodeXL Graph Metric"/>
    <tableColumn id="49" name="Top Words in Tweet by Count" dataDxfId="92" dataCellStyle="NodeXL Graph Metric"/>
    <tableColumn id="50" name="Top Words in Tweet by Salience" dataDxfId="91" dataCellStyle="NodeXL Graph Metric"/>
    <tableColumn id="51" name="Top Word Pairs in Tweet by Count" dataDxfId="90" dataCellStyle="NodeXL Graph Metric"/>
    <tableColumn id="52" name="Top Word Pairs in Tweet by Salience" dataDxfId="89" dataCellStyle="NodeXL Graph Metric"/>
  </tableColumns>
  <tableStyleInfo name="NodeXL Table" showFirstColumn="0" showLastColumn="0" showRowStripes="0" showColumnStripes="0"/>
</table>
</file>

<file path=xl/tables/table3.xml><?xml version="1.0" encoding="utf-8"?>
<table xmlns="http://schemas.openxmlformats.org/spreadsheetml/2006/main" id="4" name="Groups" displayName="Groups" ref="A2:AF3" insertRow="1" totalsRowShown="0" headerRowDxfId="88">
  <autoFilter ref="A2:AF3"/>
  <tableColumns count="32">
    <tableColumn id="1" name="Group" dataDxfId="87" dataCellStyle="NodeXL Required"/>
    <tableColumn id="2" name="Vertex Color" dataDxfId="86" dataCellStyle="NodeXL Visual Property"/>
    <tableColumn id="3" name="Vertex Shape" dataDxfId="85" dataCellStyle="NodeXL Visual Property"/>
    <tableColumn id="22" name="Visibility" dataDxfId="84" dataCellStyle="NodeXL Visual Property"/>
    <tableColumn id="4" name="Collapsed?" dataCellStyle="NodeXL Visual Property"/>
    <tableColumn id="18" name="Label" dataDxfId="83" dataCellStyle="NodeXL Label"/>
    <tableColumn id="20" name="Collapsed X" dataCellStyle="NodeXL Layout"/>
    <tableColumn id="21" name="Collapsed Y" dataCellStyle="NodeXL Layout"/>
    <tableColumn id="6" name="ID" dataDxfId="82" dataCellStyle="NodeXL Do Not Edit"/>
    <tableColumn id="19" name="Collapsed Properties" dataDxfId="81" dataCellStyle="NodeXL Do Not Edit"/>
    <tableColumn id="5" name="Vertices" dataDxfId="80" dataCellStyle="NodeXL Graph Metric"/>
    <tableColumn id="7" name="Unique Edges" dataDxfId="79" dataCellStyle="NodeXL Graph Metric"/>
    <tableColumn id="8" name="Edges With Duplicates" dataDxfId="78" dataCellStyle="NodeXL Graph Metric"/>
    <tableColumn id="9" name="Total Edges" dataDxfId="77" dataCellStyle="NodeXL Graph Metric"/>
    <tableColumn id="10" name="Self-Loops" dataDxfId="76" dataCellStyle="NodeXL Graph Metric"/>
    <tableColumn id="24" name="Reciprocated Vertex Pair Ratio" dataDxfId="75" dataCellStyle="NodeXL Graph Metric"/>
    <tableColumn id="25" name="Reciprocated Edge Ratio" dataDxfId="74" dataCellStyle="NodeXL Graph Metric"/>
    <tableColumn id="11" name="Connected Components" dataDxfId="73" dataCellStyle="NodeXL Graph Metric"/>
    <tableColumn id="12" name="Single-Vertex Connected Components" dataDxfId="72" dataCellStyle="NodeXL Graph Metric"/>
    <tableColumn id="13" name="Maximum Vertices in a Connected Component" dataDxfId="71" dataCellStyle="NodeXL Graph Metric"/>
    <tableColumn id="14" name="Maximum Edges in a Connected Component" dataDxfId="70" dataCellStyle="NodeXL Graph Metric"/>
    <tableColumn id="15" name="Maximum Geodesic Distance (Diameter)" dataDxfId="69" dataCellStyle="NodeXL Graph Metric"/>
    <tableColumn id="16" name="Average Geodesic Distance" dataDxfId="68" dataCellStyle="NodeXL Graph Metric"/>
    <tableColumn id="17" name="Graph Density" dataDxfId="67" dataCellStyle="NodeXL Graph Metric"/>
    <tableColumn id="23" name="Top URLs in Tweet" dataDxfId="66" dataCellStyle="Normal"/>
    <tableColumn id="26" name="Top Domains in Tweet" dataDxfId="65" dataCellStyle="Normal"/>
    <tableColumn id="27" name="Top Hashtags in Tweet" dataDxfId="64" dataCellStyle="Normal"/>
    <tableColumn id="28" name="Top Words in Tweet" dataDxfId="63" dataCellStyle="Normal"/>
    <tableColumn id="29" name="Top Word Pairs in Tweet" dataDxfId="62" dataCellStyle="Normal"/>
    <tableColumn id="30" name="Top Replied-To in Tweet" dataDxfId="61" dataCellStyle="Normal"/>
    <tableColumn id="31" name="Top Mentioned in Tweet" dataDxfId="60" dataCellStyle="Normal"/>
    <tableColumn id="32" name="Top Tweeters" dataDxfId="59" dataCellStyle="Normal"/>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2" totalsRowShown="0" headerRowDxfId="58" dataDxfId="57">
  <autoFilter ref="A1:C2"/>
  <tableColumns count="3">
    <tableColumn id="1" name="Group" dataDxfId="56"/>
    <tableColumn id="2" name="Vertex" dataDxfId="55"/>
    <tableColumn id="3" name="Vertex ID" dataDxfId="54"/>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6" totalsRowShown="0" dataCellStyle="NodeXL Graph Metric">
  <autoFilter ref="A1:B26"/>
  <tableColumns count="2">
    <tableColumn id="1" name="Graph Metric" dataDxfId="53" dataCellStyle="NodeXL Graph Metric"/>
    <tableColumn id="2" name="Value" dataDxfId="52"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45" totalsRowShown="0">
  <autoFilter ref="D1:U45"/>
  <tableColumns count="18">
    <tableColumn id="1" name="Degree Bin" dataDxfId="51"/>
    <tableColumn id="2" name="Degree Frequency" dataDxfId="50">
      <calculatedColumnFormula>COUNTIF(Vertices[Degree], "&gt;= " &amp; D2) - COUNTIF(Vertices[Degree], "&gt;=" &amp; D3)</calculatedColumnFormula>
    </tableColumn>
    <tableColumn id="3" name="In-Degree Bin" dataDxfId="49"/>
    <tableColumn id="4" name="In-Degree Frequency" dataDxfId="48">
      <calculatedColumnFormula>COUNTIF(Vertices[In-Degree], "&gt;= " &amp; F2) - COUNTIF(Vertices[In-Degree], "&gt;=" &amp; F3)</calculatedColumnFormula>
    </tableColumn>
    <tableColumn id="5" name="Out-Degree Bin" dataDxfId="47"/>
    <tableColumn id="6" name="Out-Degree Frequency" dataDxfId="46">
      <calculatedColumnFormula>COUNTIF(Vertices[Out-Degree], "&gt;= " &amp; H2) - COUNTIF(Vertices[Out-Degree], "&gt;=" &amp; H3)</calculatedColumnFormula>
    </tableColumn>
    <tableColumn id="7" name="Betweenness Centrality Bin" dataDxfId="45"/>
    <tableColumn id="8" name="Betweenness Centrality Frequency" dataDxfId="44">
      <calculatedColumnFormula>COUNTIF(Vertices[Betweenness Centrality], "&gt;= " &amp; J2) - COUNTIF(Vertices[Betweenness Centrality], "&gt;=" &amp; J3)</calculatedColumnFormula>
    </tableColumn>
    <tableColumn id="9" name="Closeness Centrality Bin" dataDxfId="43"/>
    <tableColumn id="10" name="Closeness Centrality Frequency" dataDxfId="42">
      <calculatedColumnFormula>COUNTIF(Vertices[Closeness Centrality], "&gt;= " &amp; L2) - COUNTIF(Vertices[Closeness Centrality], "&gt;=" &amp; L3)</calculatedColumnFormula>
    </tableColumn>
    <tableColumn id="11" name="Eigenvector Centrality Bin" dataDxfId="41"/>
    <tableColumn id="12" name="Eigenvector Centrality Frequency" dataDxfId="40">
      <calculatedColumnFormula>COUNTIF(Vertices[Eigenvector Centrality], "&gt;= " &amp; N2) - COUNTIF(Vertices[Eigenvector Centrality], "&gt;=" &amp; N3)</calculatedColumnFormula>
    </tableColumn>
    <tableColumn id="18" name="PageRank Bin" dataDxfId="39"/>
    <tableColumn id="17" name="PageRank Frequency" dataDxfId="38">
      <calculatedColumnFormula>COUNTIF(Vertices[Eigenvector Centrality], "&gt;= " &amp; P2) - COUNTIF(Vertices[Eigenvector Centrality], "&gt;=" &amp; P3)</calculatedColumnFormula>
    </tableColumn>
    <tableColumn id="13" name="Clustering Coefficient Bin" dataDxfId="37"/>
    <tableColumn id="14" name="Clustering Coefficient Frequency" dataDxfId="36">
      <calculatedColumnFormula>COUNTIF(Vertices[Clustering Coefficient], "&gt;= " &amp; R2) - COUNTIF(Vertices[Clustering Coefficient], "&gt;=" &amp; R3)</calculatedColumnFormula>
    </tableColumn>
    <tableColumn id="15" name="Dynamic Filter Bin" dataDxfId="35"/>
    <tableColumn id="16" name="Dynamic Filter Frequency" dataDxfId="34">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29:B30" insertRow="1" totalsRowShown="0" dataCellStyle="NodeXL Graph Metric">
  <autoFilter ref="A29:B30"/>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9" totalsRowShown="0" headerRowDxfId="33">
  <autoFilter ref="J1:K9"/>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Office Teması">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dlvr.it/Q6y31c" TargetMode="External"/><Relationship Id="rId299" Type="http://schemas.openxmlformats.org/officeDocument/2006/relationships/hyperlink" Target="https://twitter.com/" TargetMode="External"/><Relationship Id="rId21" Type="http://schemas.openxmlformats.org/officeDocument/2006/relationships/hyperlink" Target="http://amzn.to/2oZtYK7" TargetMode="External"/><Relationship Id="rId63" Type="http://schemas.openxmlformats.org/officeDocument/2006/relationships/hyperlink" Target="http://amzn.to/2oZtYK7" TargetMode="External"/><Relationship Id="rId159" Type="http://schemas.openxmlformats.org/officeDocument/2006/relationships/hyperlink" Target="http://amzn.to/1QKfdxR" TargetMode="External"/><Relationship Id="rId324" Type="http://schemas.openxmlformats.org/officeDocument/2006/relationships/hyperlink" Target="https://twitter.com/" TargetMode="External"/><Relationship Id="rId366" Type="http://schemas.openxmlformats.org/officeDocument/2006/relationships/hyperlink" Target="https://twitter.com/" TargetMode="External"/><Relationship Id="rId170" Type="http://schemas.openxmlformats.org/officeDocument/2006/relationships/hyperlink" Target="https://twitter.com/i/web/status/943800495667281920" TargetMode="External"/><Relationship Id="rId226" Type="http://schemas.openxmlformats.org/officeDocument/2006/relationships/hyperlink" Target="https://twitter.com/" TargetMode="External"/><Relationship Id="rId433" Type="http://schemas.openxmlformats.org/officeDocument/2006/relationships/hyperlink" Target="https://twitter.com/" TargetMode="External"/><Relationship Id="rId268" Type="http://schemas.openxmlformats.org/officeDocument/2006/relationships/hyperlink" Target="https://twitter.com/" TargetMode="External"/><Relationship Id="rId475" Type="http://schemas.openxmlformats.org/officeDocument/2006/relationships/hyperlink" Target="https://twitter.com/" TargetMode="External"/><Relationship Id="rId32" Type="http://schemas.openxmlformats.org/officeDocument/2006/relationships/hyperlink" Target="http://amzn.to/2oZtYK7" TargetMode="External"/><Relationship Id="rId74" Type="http://schemas.openxmlformats.org/officeDocument/2006/relationships/hyperlink" Target="http://amzn.to/2uFNI6P" TargetMode="External"/><Relationship Id="rId128" Type="http://schemas.openxmlformats.org/officeDocument/2006/relationships/hyperlink" Target="http://bit.ly/2p1pFhy" TargetMode="External"/><Relationship Id="rId335" Type="http://schemas.openxmlformats.org/officeDocument/2006/relationships/hyperlink" Target="https://twitter.com/" TargetMode="External"/><Relationship Id="rId377" Type="http://schemas.openxmlformats.org/officeDocument/2006/relationships/hyperlink" Target="https://twitter.com/" TargetMode="External"/><Relationship Id="rId500" Type="http://schemas.openxmlformats.org/officeDocument/2006/relationships/hyperlink" Target="https://twitter.com/" TargetMode="External"/><Relationship Id="rId5" Type="http://schemas.openxmlformats.org/officeDocument/2006/relationships/hyperlink" Target="http://dlvr.it/Q6y38P" TargetMode="External"/><Relationship Id="rId181" Type="http://schemas.openxmlformats.org/officeDocument/2006/relationships/hyperlink" Target="http://th.2099.jp/xmas2099/" TargetMode="External"/><Relationship Id="rId237" Type="http://schemas.openxmlformats.org/officeDocument/2006/relationships/hyperlink" Target="https://twitter.com/" TargetMode="External"/><Relationship Id="rId402" Type="http://schemas.openxmlformats.org/officeDocument/2006/relationships/hyperlink" Target="https://twitter.com/" TargetMode="External"/><Relationship Id="rId279" Type="http://schemas.openxmlformats.org/officeDocument/2006/relationships/hyperlink" Target="https://twitter.com/" TargetMode="External"/><Relationship Id="rId444" Type="http://schemas.openxmlformats.org/officeDocument/2006/relationships/hyperlink" Target="https://twitter.com/" TargetMode="External"/><Relationship Id="rId486" Type="http://schemas.openxmlformats.org/officeDocument/2006/relationships/hyperlink" Target="https://twitter.com/" TargetMode="External"/><Relationship Id="rId43" Type="http://schemas.openxmlformats.org/officeDocument/2006/relationships/hyperlink" Target="http://www.amazon.com/dp/B00DW9LKVO/?tag=gorilla02-20" TargetMode="External"/><Relationship Id="rId139" Type="http://schemas.openxmlformats.org/officeDocument/2006/relationships/hyperlink" Target="http://www.amazon.co.jp/gp/product/4875864094?ie=UTF8&amp;camp=1207&amp;creative=8411&amp;creativeASIN=4875864094&amp;linkCode=shr&amp;tag=satanmon-22&amp;=books&amp;qid=1414845772&amp;sr=1-1&amp;keywords=%E7%A9%82%E6%9D%91%E5%BC%98+%E5%AE%87%E9%87%8E%E4%BA%9C%E5%96%9C%E8%89%AF" TargetMode="External"/><Relationship Id="rId290" Type="http://schemas.openxmlformats.org/officeDocument/2006/relationships/hyperlink" Target="https://twitter.com/" TargetMode="External"/><Relationship Id="rId304" Type="http://schemas.openxmlformats.org/officeDocument/2006/relationships/hyperlink" Target="https://twitter.com/" TargetMode="External"/><Relationship Id="rId346" Type="http://schemas.openxmlformats.org/officeDocument/2006/relationships/hyperlink" Target="https://twitter.com/" TargetMode="External"/><Relationship Id="rId388" Type="http://schemas.openxmlformats.org/officeDocument/2006/relationships/hyperlink" Target="https://twitter.com/" TargetMode="External"/><Relationship Id="rId511" Type="http://schemas.openxmlformats.org/officeDocument/2006/relationships/comments" Target="../comments1.xml"/><Relationship Id="rId85" Type="http://schemas.openxmlformats.org/officeDocument/2006/relationships/hyperlink" Target="https://twitter.com/i/web/status/943800402557911040" TargetMode="External"/><Relationship Id="rId150" Type="http://schemas.openxmlformats.org/officeDocument/2006/relationships/hyperlink" Target="http://dld.bz/ek8zA" TargetMode="External"/><Relationship Id="rId192" Type="http://schemas.openxmlformats.org/officeDocument/2006/relationships/hyperlink" Target="http://bit.ly/2AiUdQw" TargetMode="External"/><Relationship Id="rId206" Type="http://schemas.openxmlformats.org/officeDocument/2006/relationships/hyperlink" Target="https://twitter.com/" TargetMode="External"/><Relationship Id="rId413" Type="http://schemas.openxmlformats.org/officeDocument/2006/relationships/hyperlink" Target="https://twitter.com/" TargetMode="External"/><Relationship Id="rId248" Type="http://schemas.openxmlformats.org/officeDocument/2006/relationships/hyperlink" Target="https://twitter.com/" TargetMode="External"/><Relationship Id="rId455" Type="http://schemas.openxmlformats.org/officeDocument/2006/relationships/hyperlink" Target="https://twitter.com/" TargetMode="External"/><Relationship Id="rId497" Type="http://schemas.openxmlformats.org/officeDocument/2006/relationships/hyperlink" Target="https://twitter.com/" TargetMode="External"/><Relationship Id="rId12" Type="http://schemas.openxmlformats.org/officeDocument/2006/relationships/hyperlink" Target="http://dlvr.it/Q6y338" TargetMode="External"/><Relationship Id="rId108" Type="http://schemas.openxmlformats.org/officeDocument/2006/relationships/hyperlink" Target="http://dlvr.it/Q6y31c" TargetMode="External"/><Relationship Id="rId315" Type="http://schemas.openxmlformats.org/officeDocument/2006/relationships/hyperlink" Target="https://twitter.com/" TargetMode="External"/><Relationship Id="rId357" Type="http://schemas.openxmlformats.org/officeDocument/2006/relationships/hyperlink" Target="https://twitter.com/" TargetMode="External"/><Relationship Id="rId54" Type="http://schemas.openxmlformats.org/officeDocument/2006/relationships/hyperlink" Target="http://dlvr.it/Q6y338" TargetMode="External"/><Relationship Id="rId96" Type="http://schemas.openxmlformats.org/officeDocument/2006/relationships/hyperlink" Target="http://clc.li/cgp" TargetMode="External"/><Relationship Id="rId161" Type="http://schemas.openxmlformats.org/officeDocument/2006/relationships/hyperlink" Target="http://jp.techcrunch.com/2017/12/21/2017-12-20-firefox-lands-on-amazons-fire-tv/" TargetMode="External"/><Relationship Id="rId217" Type="http://schemas.openxmlformats.org/officeDocument/2006/relationships/hyperlink" Target="https://twitter.com/" TargetMode="External"/><Relationship Id="rId399" Type="http://schemas.openxmlformats.org/officeDocument/2006/relationships/hyperlink" Target="https://twitter.com/" TargetMode="External"/><Relationship Id="rId259" Type="http://schemas.openxmlformats.org/officeDocument/2006/relationships/hyperlink" Target="https://twitter.com/" TargetMode="External"/><Relationship Id="rId424" Type="http://schemas.openxmlformats.org/officeDocument/2006/relationships/hyperlink" Target="https://twitter.com/" TargetMode="External"/><Relationship Id="rId466" Type="http://schemas.openxmlformats.org/officeDocument/2006/relationships/hyperlink" Target="https://twitter.com/" TargetMode="External"/><Relationship Id="rId23" Type="http://schemas.openxmlformats.org/officeDocument/2006/relationships/hyperlink" Target="http://ift.tt/2p3o5fj" TargetMode="External"/><Relationship Id="rId119" Type="http://schemas.openxmlformats.org/officeDocument/2006/relationships/hyperlink" Target="http://dlvr.it/Q6y338" TargetMode="External"/><Relationship Id="rId270" Type="http://schemas.openxmlformats.org/officeDocument/2006/relationships/hyperlink" Target="https://twitter.com/" TargetMode="External"/><Relationship Id="rId326" Type="http://schemas.openxmlformats.org/officeDocument/2006/relationships/hyperlink" Target="https://twitter.com/" TargetMode="External"/><Relationship Id="rId65" Type="http://schemas.openxmlformats.org/officeDocument/2006/relationships/hyperlink" Target="http://dlvr.it/Q6y338" TargetMode="External"/><Relationship Id="rId130" Type="http://schemas.openxmlformats.org/officeDocument/2006/relationships/hyperlink" Target="https://twitter.com/i/web/status/943800459864797184" TargetMode="External"/><Relationship Id="rId368" Type="http://schemas.openxmlformats.org/officeDocument/2006/relationships/hyperlink" Target="https://twitter.com/" TargetMode="External"/><Relationship Id="rId172" Type="http://schemas.openxmlformats.org/officeDocument/2006/relationships/hyperlink" Target="https://www.amazon.co.uk/GCHQ-Puzzle-Book/dp/0718185544" TargetMode="External"/><Relationship Id="rId228" Type="http://schemas.openxmlformats.org/officeDocument/2006/relationships/hyperlink" Target="https://twitter.com/" TargetMode="External"/><Relationship Id="rId435" Type="http://schemas.openxmlformats.org/officeDocument/2006/relationships/hyperlink" Target="https://twitter.com/" TargetMode="External"/><Relationship Id="rId477" Type="http://schemas.openxmlformats.org/officeDocument/2006/relationships/hyperlink" Target="https://twitter.com/" TargetMode="External"/><Relationship Id="rId281" Type="http://schemas.openxmlformats.org/officeDocument/2006/relationships/hyperlink" Target="https://twitter.com/" TargetMode="External"/><Relationship Id="rId337" Type="http://schemas.openxmlformats.org/officeDocument/2006/relationships/hyperlink" Target="https://twitter.com/" TargetMode="External"/><Relationship Id="rId502" Type="http://schemas.openxmlformats.org/officeDocument/2006/relationships/hyperlink" Target="https://twitter.com/" TargetMode="External"/><Relationship Id="rId34" Type="http://schemas.openxmlformats.org/officeDocument/2006/relationships/hyperlink" Target="http://dlvr.it/Q6y38P" TargetMode="External"/><Relationship Id="rId76" Type="http://schemas.openxmlformats.org/officeDocument/2006/relationships/hyperlink" Target="http://amzn.to/2wSmmf0" TargetMode="External"/><Relationship Id="rId141" Type="http://schemas.openxmlformats.org/officeDocument/2006/relationships/hyperlink" Target="https://www.amazon.com/dp/1981617655/ref=cm_sw_r_tw_dp_U_x_Mr5oAb76ECNRA" TargetMode="External"/><Relationship Id="rId379" Type="http://schemas.openxmlformats.org/officeDocument/2006/relationships/hyperlink" Target="https://twitter.com/" TargetMode="External"/><Relationship Id="rId7" Type="http://schemas.openxmlformats.org/officeDocument/2006/relationships/hyperlink" Target="http://smarturl.it/BLAtn" TargetMode="External"/><Relationship Id="rId183" Type="http://schemas.openxmlformats.org/officeDocument/2006/relationships/hyperlink" Target="http://dlvr.it/Q6y31c" TargetMode="External"/><Relationship Id="rId239" Type="http://schemas.openxmlformats.org/officeDocument/2006/relationships/hyperlink" Target="https://twitter.com/" TargetMode="External"/><Relationship Id="rId390" Type="http://schemas.openxmlformats.org/officeDocument/2006/relationships/hyperlink" Target="https://twitter.com/" TargetMode="External"/><Relationship Id="rId404" Type="http://schemas.openxmlformats.org/officeDocument/2006/relationships/hyperlink" Target="https://twitter.com/" TargetMode="External"/><Relationship Id="rId446" Type="http://schemas.openxmlformats.org/officeDocument/2006/relationships/hyperlink" Target="https://twitter.com/" TargetMode="External"/><Relationship Id="rId250" Type="http://schemas.openxmlformats.org/officeDocument/2006/relationships/hyperlink" Target="https://twitter.com/" TargetMode="External"/><Relationship Id="rId292" Type="http://schemas.openxmlformats.org/officeDocument/2006/relationships/hyperlink" Target="https://twitter.com/" TargetMode="External"/><Relationship Id="rId306" Type="http://schemas.openxmlformats.org/officeDocument/2006/relationships/hyperlink" Target="https://twitter.com/" TargetMode="External"/><Relationship Id="rId488" Type="http://schemas.openxmlformats.org/officeDocument/2006/relationships/hyperlink" Target="https://twitter.com/" TargetMode="External"/><Relationship Id="rId45" Type="http://schemas.openxmlformats.org/officeDocument/2006/relationships/hyperlink" Target="http://dlvr.it/Q6y31c" TargetMode="External"/><Relationship Id="rId87" Type="http://schemas.openxmlformats.org/officeDocument/2006/relationships/hyperlink" Target="http://amzn.to/2xTXkKi" TargetMode="External"/><Relationship Id="rId110" Type="http://schemas.openxmlformats.org/officeDocument/2006/relationships/hyperlink" Target="http://dlvr.it/Q6y31c" TargetMode="External"/><Relationship Id="rId348" Type="http://schemas.openxmlformats.org/officeDocument/2006/relationships/hyperlink" Target="https://twitter.com/" TargetMode="External"/><Relationship Id="rId152" Type="http://schemas.openxmlformats.org/officeDocument/2006/relationships/hyperlink" Target="http://dlvr.it/Q6y338" TargetMode="External"/><Relationship Id="rId194" Type="http://schemas.openxmlformats.org/officeDocument/2006/relationships/hyperlink" Target="https://twitter.com/" TargetMode="External"/><Relationship Id="rId208" Type="http://schemas.openxmlformats.org/officeDocument/2006/relationships/hyperlink" Target="https://twitter.com/" TargetMode="External"/><Relationship Id="rId415" Type="http://schemas.openxmlformats.org/officeDocument/2006/relationships/hyperlink" Target="https://twitter.com/" TargetMode="External"/><Relationship Id="rId457" Type="http://schemas.openxmlformats.org/officeDocument/2006/relationships/hyperlink" Target="https://twitter.com/" TargetMode="External"/><Relationship Id="rId261" Type="http://schemas.openxmlformats.org/officeDocument/2006/relationships/hyperlink" Target="https://twitter.com/" TargetMode="External"/><Relationship Id="rId499" Type="http://schemas.openxmlformats.org/officeDocument/2006/relationships/hyperlink" Target="https://twitter.com/" TargetMode="External"/><Relationship Id="rId14" Type="http://schemas.openxmlformats.org/officeDocument/2006/relationships/hyperlink" Target="http://bit.ly/2kW4Dfc" TargetMode="External"/><Relationship Id="rId56" Type="http://schemas.openxmlformats.org/officeDocument/2006/relationships/hyperlink" Target="https://www.amazon.co.jp/dp/B075GDT2R9/ref=cm_sw_r_cp_apa_tw5oAbCNDC3VF" TargetMode="External"/><Relationship Id="rId317" Type="http://schemas.openxmlformats.org/officeDocument/2006/relationships/hyperlink" Target="https://twitter.com/" TargetMode="External"/><Relationship Id="rId359" Type="http://schemas.openxmlformats.org/officeDocument/2006/relationships/hyperlink" Target="https://twitter.com/" TargetMode="External"/><Relationship Id="rId98" Type="http://schemas.openxmlformats.org/officeDocument/2006/relationships/hyperlink" Target="http://dlvr.it/Q6y338" TargetMode="External"/><Relationship Id="rId121" Type="http://schemas.openxmlformats.org/officeDocument/2006/relationships/hyperlink" Target="http://amzn.to/2CUJjP3" TargetMode="External"/><Relationship Id="rId163" Type="http://schemas.openxmlformats.org/officeDocument/2006/relationships/hyperlink" Target="https://bit.ly/ProfessorK" TargetMode="External"/><Relationship Id="rId219" Type="http://schemas.openxmlformats.org/officeDocument/2006/relationships/hyperlink" Target="https://twitter.com/" TargetMode="External"/><Relationship Id="rId370" Type="http://schemas.openxmlformats.org/officeDocument/2006/relationships/hyperlink" Target="https://twitter.com/" TargetMode="External"/><Relationship Id="rId426" Type="http://schemas.openxmlformats.org/officeDocument/2006/relationships/hyperlink" Target="https://twitter.com/" TargetMode="External"/><Relationship Id="rId230" Type="http://schemas.openxmlformats.org/officeDocument/2006/relationships/hyperlink" Target="https://twitter.com/" TargetMode="External"/><Relationship Id="rId468" Type="http://schemas.openxmlformats.org/officeDocument/2006/relationships/hyperlink" Target="https://twitter.com/" TargetMode="External"/><Relationship Id="rId25" Type="http://schemas.openxmlformats.org/officeDocument/2006/relationships/hyperlink" Target="http://smarturl.it/BLAtn" TargetMode="External"/><Relationship Id="rId67" Type="http://schemas.openxmlformats.org/officeDocument/2006/relationships/hyperlink" Target="http://dlvr.it/Q6y38P" TargetMode="External"/><Relationship Id="rId272" Type="http://schemas.openxmlformats.org/officeDocument/2006/relationships/hyperlink" Target="https://twitter.com/" TargetMode="External"/><Relationship Id="rId328" Type="http://schemas.openxmlformats.org/officeDocument/2006/relationships/hyperlink" Target="https://twitter.com/" TargetMode="External"/><Relationship Id="rId132" Type="http://schemas.openxmlformats.org/officeDocument/2006/relationships/hyperlink" Target="http://www.amazon.com/dp/B0096DIJU0" TargetMode="External"/><Relationship Id="rId174" Type="http://schemas.openxmlformats.org/officeDocument/2006/relationships/hyperlink" Target="http://goo.gl/dc75Kt" TargetMode="External"/><Relationship Id="rId381" Type="http://schemas.openxmlformats.org/officeDocument/2006/relationships/hyperlink" Target="https://twitter.com/" TargetMode="External"/><Relationship Id="rId241" Type="http://schemas.openxmlformats.org/officeDocument/2006/relationships/hyperlink" Target="https://twitter.com/" TargetMode="External"/><Relationship Id="rId437" Type="http://schemas.openxmlformats.org/officeDocument/2006/relationships/hyperlink" Target="https://twitter.com/" TargetMode="External"/><Relationship Id="rId479" Type="http://schemas.openxmlformats.org/officeDocument/2006/relationships/hyperlink" Target="https://twitter.com/" TargetMode="External"/><Relationship Id="rId36" Type="http://schemas.openxmlformats.org/officeDocument/2006/relationships/hyperlink" Target="https://twitter.com/i/web/status/943800321607745536" TargetMode="External"/><Relationship Id="rId283" Type="http://schemas.openxmlformats.org/officeDocument/2006/relationships/hyperlink" Target="https://twitter.com/" TargetMode="External"/><Relationship Id="rId339" Type="http://schemas.openxmlformats.org/officeDocument/2006/relationships/hyperlink" Target="https://twitter.com/" TargetMode="External"/><Relationship Id="rId490" Type="http://schemas.openxmlformats.org/officeDocument/2006/relationships/hyperlink" Target="https://twitter.com/" TargetMode="External"/><Relationship Id="rId504" Type="http://schemas.openxmlformats.org/officeDocument/2006/relationships/hyperlink" Target="https://twitter.com/" TargetMode="External"/><Relationship Id="rId78" Type="http://schemas.openxmlformats.org/officeDocument/2006/relationships/hyperlink" Target="https://twitter.com/wired_germany/status/943789190990442496" TargetMode="External"/><Relationship Id="rId101" Type="http://schemas.openxmlformats.org/officeDocument/2006/relationships/hyperlink" Target="http://dlvr.it/Q6y38P" TargetMode="External"/><Relationship Id="rId143" Type="http://schemas.openxmlformats.org/officeDocument/2006/relationships/hyperlink" Target="https://fb.me/IkpYYoZr" TargetMode="External"/><Relationship Id="rId185" Type="http://schemas.openxmlformats.org/officeDocument/2006/relationships/hyperlink" Target="http://amzn.to/2hn6gRh" TargetMode="External"/><Relationship Id="rId350" Type="http://schemas.openxmlformats.org/officeDocument/2006/relationships/hyperlink" Target="https://twitter.com/" TargetMode="External"/><Relationship Id="rId406" Type="http://schemas.openxmlformats.org/officeDocument/2006/relationships/hyperlink" Target="https://twitter.com/" TargetMode="External"/><Relationship Id="rId9" Type="http://schemas.openxmlformats.org/officeDocument/2006/relationships/hyperlink" Target="https://www.amazon.com/s/ref=nb_sb_noss/159-2741318-5355408?url=search-alias%3Ddigital-music&amp;field-keywords=move+your+body+leo+frappier+caroline+lund" TargetMode="External"/><Relationship Id="rId210" Type="http://schemas.openxmlformats.org/officeDocument/2006/relationships/hyperlink" Target="https://twitter.com/" TargetMode="External"/><Relationship Id="rId392" Type="http://schemas.openxmlformats.org/officeDocument/2006/relationships/hyperlink" Target="https://twitter.com/" TargetMode="External"/><Relationship Id="rId448" Type="http://schemas.openxmlformats.org/officeDocument/2006/relationships/hyperlink" Target="https://twitter.com/" TargetMode="External"/><Relationship Id="rId252" Type="http://schemas.openxmlformats.org/officeDocument/2006/relationships/hyperlink" Target="https://twitter.com/" TargetMode="External"/><Relationship Id="rId294" Type="http://schemas.openxmlformats.org/officeDocument/2006/relationships/hyperlink" Target="https://twitter.com/" TargetMode="External"/><Relationship Id="rId308" Type="http://schemas.openxmlformats.org/officeDocument/2006/relationships/hyperlink" Target="https://twitter.com/" TargetMode="External"/><Relationship Id="rId47" Type="http://schemas.openxmlformats.org/officeDocument/2006/relationships/hyperlink" Target="http://dlvr.it/Q6y38P" TargetMode="External"/><Relationship Id="rId89" Type="http://schemas.openxmlformats.org/officeDocument/2006/relationships/hyperlink" Target="http://dlvr.it/Q6y338" TargetMode="External"/><Relationship Id="rId112" Type="http://schemas.openxmlformats.org/officeDocument/2006/relationships/hyperlink" Target="http://smarturl.it/PalomaSideBySide" TargetMode="External"/><Relationship Id="rId154" Type="http://schemas.openxmlformats.org/officeDocument/2006/relationships/hyperlink" Target="http://dlvr.it/Q6y38P" TargetMode="External"/><Relationship Id="rId361" Type="http://schemas.openxmlformats.org/officeDocument/2006/relationships/hyperlink" Target="https://twitter.com/" TargetMode="External"/><Relationship Id="rId196" Type="http://schemas.openxmlformats.org/officeDocument/2006/relationships/hyperlink" Target="https://twitter.com/" TargetMode="External"/><Relationship Id="rId417" Type="http://schemas.openxmlformats.org/officeDocument/2006/relationships/hyperlink" Target="https://twitter.com/" TargetMode="External"/><Relationship Id="rId459" Type="http://schemas.openxmlformats.org/officeDocument/2006/relationships/hyperlink" Target="https://twitter.com/" TargetMode="External"/><Relationship Id="rId16" Type="http://schemas.openxmlformats.org/officeDocument/2006/relationships/hyperlink" Target="http://www.amazon.com/This-Moment-Angels%C2%92-Sweet-Reflections/dp/1504335376/ref=sr_1_1?ie=UTF8&amp;qid=1438608760&amp;sr=8-1&amp;keywords=In+This+Moment+Brenda+Rachel" TargetMode="External"/><Relationship Id="rId221" Type="http://schemas.openxmlformats.org/officeDocument/2006/relationships/hyperlink" Target="https://twitter.com/" TargetMode="External"/><Relationship Id="rId263" Type="http://schemas.openxmlformats.org/officeDocument/2006/relationships/hyperlink" Target="https://twitter.com/" TargetMode="External"/><Relationship Id="rId319" Type="http://schemas.openxmlformats.org/officeDocument/2006/relationships/hyperlink" Target="https://twitter.com/" TargetMode="External"/><Relationship Id="rId470" Type="http://schemas.openxmlformats.org/officeDocument/2006/relationships/hyperlink" Target="https://twitter.com/" TargetMode="External"/><Relationship Id="rId58" Type="http://schemas.openxmlformats.org/officeDocument/2006/relationships/hyperlink" Target="http://dlvr.it/Q70ZHC" TargetMode="External"/><Relationship Id="rId123" Type="http://schemas.openxmlformats.org/officeDocument/2006/relationships/hyperlink" Target="http://amzn.to/2yZg2Q2" TargetMode="External"/><Relationship Id="rId330" Type="http://schemas.openxmlformats.org/officeDocument/2006/relationships/hyperlink" Target="https://twitter.com/" TargetMode="External"/><Relationship Id="rId165" Type="http://schemas.openxmlformats.org/officeDocument/2006/relationships/hyperlink" Target="http://bit.ly/GeorginaHolocaust" TargetMode="External"/><Relationship Id="rId372" Type="http://schemas.openxmlformats.org/officeDocument/2006/relationships/hyperlink" Target="https://twitter.com/" TargetMode="External"/><Relationship Id="rId428" Type="http://schemas.openxmlformats.org/officeDocument/2006/relationships/hyperlink" Target="https://twitter.com/" TargetMode="External"/><Relationship Id="rId232" Type="http://schemas.openxmlformats.org/officeDocument/2006/relationships/hyperlink" Target="https://twitter.com/" TargetMode="External"/><Relationship Id="rId274" Type="http://schemas.openxmlformats.org/officeDocument/2006/relationships/hyperlink" Target="https://twitter.com/" TargetMode="External"/><Relationship Id="rId481" Type="http://schemas.openxmlformats.org/officeDocument/2006/relationships/hyperlink" Target="https://twitter.com/" TargetMode="External"/><Relationship Id="rId27" Type="http://schemas.openxmlformats.org/officeDocument/2006/relationships/hyperlink" Target="http://dlvr.it/Q6y338" TargetMode="External"/><Relationship Id="rId69" Type="http://schemas.openxmlformats.org/officeDocument/2006/relationships/hyperlink" Target="http://amzn.to/2yyNMae" TargetMode="External"/><Relationship Id="rId134" Type="http://schemas.openxmlformats.org/officeDocument/2006/relationships/hyperlink" Target="http://amzn.to/2l2Gt0Y" TargetMode="External"/><Relationship Id="rId80" Type="http://schemas.openxmlformats.org/officeDocument/2006/relationships/hyperlink" Target="http://feedproxy.google.com/~r/WwwhatsNew/~3/95ziWdfGezU/?btz89=1108124321" TargetMode="External"/><Relationship Id="rId176" Type="http://schemas.openxmlformats.org/officeDocument/2006/relationships/hyperlink" Target="http://dlvr.it/Q6y338" TargetMode="External"/><Relationship Id="rId341" Type="http://schemas.openxmlformats.org/officeDocument/2006/relationships/hyperlink" Target="https://twitter.com/" TargetMode="External"/><Relationship Id="rId383" Type="http://schemas.openxmlformats.org/officeDocument/2006/relationships/hyperlink" Target="https://twitter.com/" TargetMode="External"/><Relationship Id="rId439" Type="http://schemas.openxmlformats.org/officeDocument/2006/relationships/hyperlink" Target="https://twitter.com/" TargetMode="External"/><Relationship Id="rId201" Type="http://schemas.openxmlformats.org/officeDocument/2006/relationships/hyperlink" Target="https://twitter.com/" TargetMode="External"/><Relationship Id="rId243" Type="http://schemas.openxmlformats.org/officeDocument/2006/relationships/hyperlink" Target="https://twitter.com/" TargetMode="External"/><Relationship Id="rId285" Type="http://schemas.openxmlformats.org/officeDocument/2006/relationships/hyperlink" Target="https://twitter.com/" TargetMode="External"/><Relationship Id="rId450" Type="http://schemas.openxmlformats.org/officeDocument/2006/relationships/hyperlink" Target="https://twitter.com/" TargetMode="External"/><Relationship Id="rId506" Type="http://schemas.openxmlformats.org/officeDocument/2006/relationships/hyperlink" Target="https://twitter.com/" TargetMode="External"/><Relationship Id="rId38" Type="http://schemas.openxmlformats.org/officeDocument/2006/relationships/hyperlink" Target="http://dlvr.it/Q6y338" TargetMode="External"/><Relationship Id="rId103" Type="http://schemas.openxmlformats.org/officeDocument/2006/relationships/hyperlink" Target="http://ow.ly/sGlD30c1tYl" TargetMode="External"/><Relationship Id="rId310" Type="http://schemas.openxmlformats.org/officeDocument/2006/relationships/hyperlink" Target="https://twitter.com/" TargetMode="External"/><Relationship Id="rId492" Type="http://schemas.openxmlformats.org/officeDocument/2006/relationships/hyperlink" Target="https://twitter.com/" TargetMode="External"/><Relationship Id="rId91" Type="http://schemas.openxmlformats.org/officeDocument/2006/relationships/hyperlink" Target="https://twitter.com/i/web/status/943800409545568256" TargetMode="External"/><Relationship Id="rId145" Type="http://schemas.openxmlformats.org/officeDocument/2006/relationships/hyperlink" Target="http://dlvr.it/Q6y338" TargetMode="External"/><Relationship Id="rId187" Type="http://schemas.openxmlformats.org/officeDocument/2006/relationships/hyperlink" Target="http://amzn.to/2hopmGt" TargetMode="External"/><Relationship Id="rId352" Type="http://schemas.openxmlformats.org/officeDocument/2006/relationships/hyperlink" Target="https://twitter.com/" TargetMode="External"/><Relationship Id="rId394" Type="http://schemas.openxmlformats.org/officeDocument/2006/relationships/hyperlink" Target="https://twitter.com/" TargetMode="External"/><Relationship Id="rId408" Type="http://schemas.openxmlformats.org/officeDocument/2006/relationships/hyperlink" Target="https://twitter.com/" TargetMode="External"/><Relationship Id="rId212" Type="http://schemas.openxmlformats.org/officeDocument/2006/relationships/hyperlink" Target="https://twitter.com/" TargetMode="External"/><Relationship Id="rId254" Type="http://schemas.openxmlformats.org/officeDocument/2006/relationships/hyperlink" Target="https://twitter.com/" TargetMode="External"/><Relationship Id="rId49" Type="http://schemas.openxmlformats.org/officeDocument/2006/relationships/hyperlink" Target="http://bit.ly/2AiUdQw" TargetMode="External"/><Relationship Id="rId114" Type="http://schemas.openxmlformats.org/officeDocument/2006/relationships/hyperlink" Target="https://gizmodo.com/a-glimpse-inside-camperforce-amazons-disposable-retire-1821463304about:invalid" TargetMode="External"/><Relationship Id="rId296" Type="http://schemas.openxmlformats.org/officeDocument/2006/relationships/hyperlink" Target="https://twitter.com/" TargetMode="External"/><Relationship Id="rId461" Type="http://schemas.openxmlformats.org/officeDocument/2006/relationships/hyperlink" Target="https://twitter.com/" TargetMode="External"/><Relationship Id="rId60" Type="http://schemas.openxmlformats.org/officeDocument/2006/relationships/hyperlink" Target="https://twitter.com/i/web/status/943800369657757696" TargetMode="External"/><Relationship Id="rId156" Type="http://schemas.openxmlformats.org/officeDocument/2006/relationships/hyperlink" Target="http://goo.gl/99zsjq" TargetMode="External"/><Relationship Id="rId198" Type="http://schemas.openxmlformats.org/officeDocument/2006/relationships/hyperlink" Target="https://twitter.com/" TargetMode="External"/><Relationship Id="rId321" Type="http://schemas.openxmlformats.org/officeDocument/2006/relationships/hyperlink" Target="https://twitter.com/" TargetMode="External"/><Relationship Id="rId363" Type="http://schemas.openxmlformats.org/officeDocument/2006/relationships/hyperlink" Target="https://twitter.com/" TargetMode="External"/><Relationship Id="rId419" Type="http://schemas.openxmlformats.org/officeDocument/2006/relationships/hyperlink" Target="https://twitter.com/" TargetMode="External"/><Relationship Id="rId223" Type="http://schemas.openxmlformats.org/officeDocument/2006/relationships/hyperlink" Target="https://twitter.com/" TargetMode="External"/><Relationship Id="rId430" Type="http://schemas.openxmlformats.org/officeDocument/2006/relationships/hyperlink" Target="https://twitter.com/" TargetMode="External"/><Relationship Id="rId18" Type="http://schemas.openxmlformats.org/officeDocument/2006/relationships/hyperlink" Target="https://www.amazon.com/dp/1981617655/ref=cm_sw_r_tw_dp_U_x_Mr5oAb76ECNRA" TargetMode="External"/><Relationship Id="rId265" Type="http://schemas.openxmlformats.org/officeDocument/2006/relationships/hyperlink" Target="https://twitter.com/" TargetMode="External"/><Relationship Id="rId472" Type="http://schemas.openxmlformats.org/officeDocument/2006/relationships/hyperlink" Target="https://twitter.com/" TargetMode="External"/><Relationship Id="rId125" Type="http://schemas.openxmlformats.org/officeDocument/2006/relationships/hyperlink" Target="http://dlvr.it/Q6y338" TargetMode="External"/><Relationship Id="rId167" Type="http://schemas.openxmlformats.org/officeDocument/2006/relationships/hyperlink" Target="https://bit.ly/ProfessorK" TargetMode="External"/><Relationship Id="rId332" Type="http://schemas.openxmlformats.org/officeDocument/2006/relationships/hyperlink" Target="https://twitter.com/" TargetMode="External"/><Relationship Id="rId374" Type="http://schemas.openxmlformats.org/officeDocument/2006/relationships/hyperlink" Target="https://twitter.com/" TargetMode="External"/><Relationship Id="rId71" Type="http://schemas.openxmlformats.org/officeDocument/2006/relationships/hyperlink" Target="http://feedproxy.google.com/~r/WwwhatsNew/~3/95ziWdfGezU/" TargetMode="External"/><Relationship Id="rId234" Type="http://schemas.openxmlformats.org/officeDocument/2006/relationships/hyperlink" Target="https://twitter.com/" TargetMode="External"/><Relationship Id="rId2" Type="http://schemas.openxmlformats.org/officeDocument/2006/relationships/hyperlink" Target="http://dlvr.it/Q6y338" TargetMode="External"/><Relationship Id="rId29" Type="http://schemas.openxmlformats.org/officeDocument/2006/relationships/hyperlink" Target="http://amzn.to/1T5gPXR" TargetMode="External"/><Relationship Id="rId276" Type="http://schemas.openxmlformats.org/officeDocument/2006/relationships/hyperlink" Target="https://twitter.com/" TargetMode="External"/><Relationship Id="rId441" Type="http://schemas.openxmlformats.org/officeDocument/2006/relationships/hyperlink" Target="https://twitter.com/" TargetMode="External"/><Relationship Id="rId483" Type="http://schemas.openxmlformats.org/officeDocument/2006/relationships/hyperlink" Target="https://twitter.com/" TargetMode="External"/><Relationship Id="rId40" Type="http://schemas.openxmlformats.org/officeDocument/2006/relationships/hyperlink" Target="http://www.amazon.fr/klim" TargetMode="External"/><Relationship Id="rId136" Type="http://schemas.openxmlformats.org/officeDocument/2006/relationships/hyperlink" Target="http://dlvr.it/Q6y338" TargetMode="External"/><Relationship Id="rId178" Type="http://schemas.openxmlformats.org/officeDocument/2006/relationships/hyperlink" Target="https://www.amazon.com/Principles-Patterns-Practices-Robert-Martin-ebook/dp/B0051TM4GI/ref=la_B000APG87E_1_6?s=books&amp;ie=UTF8&amp;qid=1513854505&amp;sr=1-6" TargetMode="External"/><Relationship Id="rId301" Type="http://schemas.openxmlformats.org/officeDocument/2006/relationships/hyperlink" Target="https://twitter.com/" TargetMode="External"/><Relationship Id="rId343" Type="http://schemas.openxmlformats.org/officeDocument/2006/relationships/hyperlink" Target="https://twitter.com/" TargetMode="External"/><Relationship Id="rId82" Type="http://schemas.openxmlformats.org/officeDocument/2006/relationships/hyperlink" Target="http://www.amazon.co.jp/mn/search/ref=as_li_ss_tl?_encoding=UTF8&amp;camp=247&amp;creative=7399&amp;field-keywords=Albert%20Einstein&amp;linkCode=ur2&amp;tag=starofhitman-22&amp;url=search-alias%3Daps" TargetMode="External"/><Relationship Id="rId203" Type="http://schemas.openxmlformats.org/officeDocument/2006/relationships/hyperlink" Target="https://twitter.com/" TargetMode="External"/><Relationship Id="rId385" Type="http://schemas.openxmlformats.org/officeDocument/2006/relationships/hyperlink" Target="https://twitter.com/" TargetMode="External"/><Relationship Id="rId245" Type="http://schemas.openxmlformats.org/officeDocument/2006/relationships/hyperlink" Target="https://twitter.com/" TargetMode="External"/><Relationship Id="rId287" Type="http://schemas.openxmlformats.org/officeDocument/2006/relationships/hyperlink" Target="https://twitter.com/" TargetMode="External"/><Relationship Id="rId410" Type="http://schemas.openxmlformats.org/officeDocument/2006/relationships/hyperlink" Target="https://twitter.com/" TargetMode="External"/><Relationship Id="rId452" Type="http://schemas.openxmlformats.org/officeDocument/2006/relationships/hyperlink" Target="https://twitter.com/" TargetMode="External"/><Relationship Id="rId494" Type="http://schemas.openxmlformats.org/officeDocument/2006/relationships/hyperlink" Target="https://twitter.com/" TargetMode="External"/><Relationship Id="rId508" Type="http://schemas.openxmlformats.org/officeDocument/2006/relationships/printerSettings" Target="../printerSettings/printerSettings1.bin"/><Relationship Id="rId105" Type="http://schemas.openxmlformats.org/officeDocument/2006/relationships/hyperlink" Target="http://www.amazon.co.uk/Deception-Powell-Book-Bill-Ward-ebook/dp/B018K6JZP6" TargetMode="External"/><Relationship Id="rId147" Type="http://schemas.openxmlformats.org/officeDocument/2006/relationships/hyperlink" Target="http://www.amazon.com/Silence-J-E-Taylor-ebook/dp/B00Q3N9GSK/ref=asap_bc?ie=UTF8" TargetMode="External"/><Relationship Id="rId312" Type="http://schemas.openxmlformats.org/officeDocument/2006/relationships/hyperlink" Target="https://twitter.com/" TargetMode="External"/><Relationship Id="rId354" Type="http://schemas.openxmlformats.org/officeDocument/2006/relationships/hyperlink" Target="https://twitter.com/" TargetMode="External"/><Relationship Id="rId51" Type="http://schemas.openxmlformats.org/officeDocument/2006/relationships/hyperlink" Target="http://thebar.com/" TargetMode="External"/><Relationship Id="rId93" Type="http://schemas.openxmlformats.org/officeDocument/2006/relationships/hyperlink" Target="https://goo.gl/r5iRzy" TargetMode="External"/><Relationship Id="rId189" Type="http://schemas.openxmlformats.org/officeDocument/2006/relationships/hyperlink" Target="https://www.amazon.com/dp/0989528308/ref=cm_sw_r_tw_api_Zy5oAbNJC46S0" TargetMode="External"/><Relationship Id="rId396" Type="http://schemas.openxmlformats.org/officeDocument/2006/relationships/hyperlink" Target="https://twitter.com/" TargetMode="External"/><Relationship Id="rId214" Type="http://schemas.openxmlformats.org/officeDocument/2006/relationships/hyperlink" Target="https://twitter.com/" TargetMode="External"/><Relationship Id="rId256" Type="http://schemas.openxmlformats.org/officeDocument/2006/relationships/hyperlink" Target="https://twitter.com/" TargetMode="External"/><Relationship Id="rId298" Type="http://schemas.openxmlformats.org/officeDocument/2006/relationships/hyperlink" Target="https://twitter.com/" TargetMode="External"/><Relationship Id="rId421" Type="http://schemas.openxmlformats.org/officeDocument/2006/relationships/hyperlink" Target="https://twitter.com/" TargetMode="External"/><Relationship Id="rId463" Type="http://schemas.openxmlformats.org/officeDocument/2006/relationships/hyperlink" Target="https://twitter.com/" TargetMode="External"/><Relationship Id="rId116" Type="http://schemas.openxmlformats.org/officeDocument/2006/relationships/hyperlink" Target="http://amzn.to/2oZtYK7" TargetMode="External"/><Relationship Id="rId158" Type="http://schemas.openxmlformats.org/officeDocument/2006/relationships/hyperlink" Target="http://bit.ly/2DnOCa3" TargetMode="External"/><Relationship Id="rId323" Type="http://schemas.openxmlformats.org/officeDocument/2006/relationships/hyperlink" Target="https://twitter.com/" TargetMode="External"/><Relationship Id="rId20" Type="http://schemas.openxmlformats.org/officeDocument/2006/relationships/hyperlink" Target="http://dlvr.it/Q6y31c" TargetMode="External"/><Relationship Id="rId62" Type="http://schemas.openxmlformats.org/officeDocument/2006/relationships/hyperlink" Target="https://www.instagram.com/p/Bc9kkpngMUx/" TargetMode="External"/><Relationship Id="rId365" Type="http://schemas.openxmlformats.org/officeDocument/2006/relationships/hyperlink" Target="https://twitter.com/" TargetMode="External"/><Relationship Id="rId225" Type="http://schemas.openxmlformats.org/officeDocument/2006/relationships/hyperlink" Target="https://twitter.com/" TargetMode="External"/><Relationship Id="rId267" Type="http://schemas.openxmlformats.org/officeDocument/2006/relationships/hyperlink" Target="https://twitter.com/" TargetMode="External"/><Relationship Id="rId432" Type="http://schemas.openxmlformats.org/officeDocument/2006/relationships/hyperlink" Target="https://twitter.com/" TargetMode="External"/><Relationship Id="rId474" Type="http://schemas.openxmlformats.org/officeDocument/2006/relationships/hyperlink" Target="https://twitter.com/" TargetMode="External"/><Relationship Id="rId127" Type="http://schemas.openxmlformats.org/officeDocument/2006/relationships/hyperlink" Target="http://bit.ly/2p1pFhy" TargetMode="External"/><Relationship Id="rId31" Type="http://schemas.openxmlformats.org/officeDocument/2006/relationships/hyperlink" Target="https://twitter.com/i/web/status/943795753520156672" TargetMode="External"/><Relationship Id="rId73" Type="http://schemas.openxmlformats.org/officeDocument/2006/relationships/hyperlink" Target="http://amzn.to/2hoI7cQ" TargetMode="External"/><Relationship Id="rId169" Type="http://schemas.openxmlformats.org/officeDocument/2006/relationships/hyperlink" Target="http://amzn.to/2ioKnS7" TargetMode="External"/><Relationship Id="rId334" Type="http://schemas.openxmlformats.org/officeDocument/2006/relationships/hyperlink" Target="https://twitter.com/" TargetMode="External"/><Relationship Id="rId376" Type="http://schemas.openxmlformats.org/officeDocument/2006/relationships/hyperlink" Target="https://twitter.com/" TargetMode="External"/><Relationship Id="rId4" Type="http://schemas.openxmlformats.org/officeDocument/2006/relationships/hyperlink" Target="http://bit.ly/2Bfd4co" TargetMode="External"/><Relationship Id="rId180" Type="http://schemas.openxmlformats.org/officeDocument/2006/relationships/hyperlink" Target="https://www.amazon.co.uk/gp/registry/ref=cm_wl_edit_brc?ie=UTF8&amp;id=JNRBU5GML14R&amp;type=wishlist" TargetMode="External"/><Relationship Id="rId236" Type="http://schemas.openxmlformats.org/officeDocument/2006/relationships/hyperlink" Target="https://twitter.com/" TargetMode="External"/><Relationship Id="rId278" Type="http://schemas.openxmlformats.org/officeDocument/2006/relationships/hyperlink" Target="https://twitter.com/" TargetMode="External"/><Relationship Id="rId401" Type="http://schemas.openxmlformats.org/officeDocument/2006/relationships/hyperlink" Target="https://twitter.com/" TargetMode="External"/><Relationship Id="rId443" Type="http://schemas.openxmlformats.org/officeDocument/2006/relationships/hyperlink" Target="https://twitter.com/" TargetMode="External"/><Relationship Id="rId303" Type="http://schemas.openxmlformats.org/officeDocument/2006/relationships/hyperlink" Target="https://twitter.com/" TargetMode="External"/><Relationship Id="rId485" Type="http://schemas.openxmlformats.org/officeDocument/2006/relationships/hyperlink" Target="https://twitter.com/" TargetMode="External"/><Relationship Id="rId42" Type="http://schemas.openxmlformats.org/officeDocument/2006/relationships/hyperlink" Target="http://spon.de/ae78U" TargetMode="External"/><Relationship Id="rId84" Type="http://schemas.openxmlformats.org/officeDocument/2006/relationships/hyperlink" Target="https://workfor.us/amazon/9el57" TargetMode="External"/><Relationship Id="rId138" Type="http://schemas.openxmlformats.org/officeDocument/2006/relationships/hyperlink" Target="https://twitter.com/i/web/status/943800469838757888" TargetMode="External"/><Relationship Id="rId345" Type="http://schemas.openxmlformats.org/officeDocument/2006/relationships/hyperlink" Target="https://twitter.com/" TargetMode="External"/><Relationship Id="rId387" Type="http://schemas.openxmlformats.org/officeDocument/2006/relationships/hyperlink" Target="https://twitter.com/" TargetMode="External"/><Relationship Id="rId510" Type="http://schemas.openxmlformats.org/officeDocument/2006/relationships/table" Target="../tables/table1.xml"/><Relationship Id="rId191" Type="http://schemas.openxmlformats.org/officeDocument/2006/relationships/hyperlink" Target="http://goo.gl/cyxcY9?btz5=1109121221" TargetMode="External"/><Relationship Id="rId205" Type="http://schemas.openxmlformats.org/officeDocument/2006/relationships/hyperlink" Target="https://twitter.com/" TargetMode="External"/><Relationship Id="rId247" Type="http://schemas.openxmlformats.org/officeDocument/2006/relationships/hyperlink" Target="https://twitter.com/" TargetMode="External"/><Relationship Id="rId412" Type="http://schemas.openxmlformats.org/officeDocument/2006/relationships/hyperlink" Target="https://twitter.com/" TargetMode="External"/><Relationship Id="rId107" Type="http://schemas.openxmlformats.org/officeDocument/2006/relationships/hyperlink" Target="https://goo.gl/fb/pHMHeK" TargetMode="External"/><Relationship Id="rId289" Type="http://schemas.openxmlformats.org/officeDocument/2006/relationships/hyperlink" Target="https://twitter.com/" TargetMode="External"/><Relationship Id="rId454" Type="http://schemas.openxmlformats.org/officeDocument/2006/relationships/hyperlink" Target="https://twitter.com/" TargetMode="External"/><Relationship Id="rId496" Type="http://schemas.openxmlformats.org/officeDocument/2006/relationships/hyperlink" Target="https://twitter.com/" TargetMode="External"/><Relationship Id="rId11" Type="http://schemas.openxmlformats.org/officeDocument/2006/relationships/hyperlink" Target="http://smarturl.it/BLAtn" TargetMode="External"/><Relationship Id="rId53" Type="http://schemas.openxmlformats.org/officeDocument/2006/relationships/hyperlink" Target="https://www.amazon.co.jp/dp/B01HZ8XP1A/ref=cm_sw_r_tw_dp_x_gw5oAbKSFQGDJ" TargetMode="External"/><Relationship Id="rId149" Type="http://schemas.openxmlformats.org/officeDocument/2006/relationships/hyperlink" Target="https://twitter.com/i/web/status/943800479083048960" TargetMode="External"/><Relationship Id="rId314" Type="http://schemas.openxmlformats.org/officeDocument/2006/relationships/hyperlink" Target="https://twitter.com/" TargetMode="External"/><Relationship Id="rId356" Type="http://schemas.openxmlformats.org/officeDocument/2006/relationships/hyperlink" Target="https://twitter.com/" TargetMode="External"/><Relationship Id="rId398" Type="http://schemas.openxmlformats.org/officeDocument/2006/relationships/hyperlink" Target="https://twitter.com/" TargetMode="External"/><Relationship Id="rId95" Type="http://schemas.openxmlformats.org/officeDocument/2006/relationships/hyperlink" Target="https://www.amazon.co.jp/dp/4047348872/" TargetMode="External"/><Relationship Id="rId160" Type="http://schemas.openxmlformats.org/officeDocument/2006/relationships/hyperlink" Target="http://dlvr.it/Q6y338" TargetMode="External"/><Relationship Id="rId216" Type="http://schemas.openxmlformats.org/officeDocument/2006/relationships/hyperlink" Target="https://twitter.com/" TargetMode="External"/><Relationship Id="rId423" Type="http://schemas.openxmlformats.org/officeDocument/2006/relationships/hyperlink" Target="https://twitter.com/" TargetMode="External"/><Relationship Id="rId258" Type="http://schemas.openxmlformats.org/officeDocument/2006/relationships/hyperlink" Target="https://twitter.com/" TargetMode="External"/><Relationship Id="rId465" Type="http://schemas.openxmlformats.org/officeDocument/2006/relationships/hyperlink" Target="https://twitter.com/" TargetMode="External"/><Relationship Id="rId22" Type="http://schemas.openxmlformats.org/officeDocument/2006/relationships/hyperlink" Target="https://www.sunday-webry.com/" TargetMode="External"/><Relationship Id="rId64" Type="http://schemas.openxmlformats.org/officeDocument/2006/relationships/hyperlink" Target="https://p-gabu.jp/sc/181/challenge/" TargetMode="External"/><Relationship Id="rId118" Type="http://schemas.openxmlformats.org/officeDocument/2006/relationships/hyperlink" Target="http://dlvr.it/Q6y338" TargetMode="External"/><Relationship Id="rId325" Type="http://schemas.openxmlformats.org/officeDocument/2006/relationships/hyperlink" Target="https://twitter.com/" TargetMode="External"/><Relationship Id="rId367" Type="http://schemas.openxmlformats.org/officeDocument/2006/relationships/hyperlink" Target="https://twitter.com/" TargetMode="External"/><Relationship Id="rId171" Type="http://schemas.openxmlformats.org/officeDocument/2006/relationships/hyperlink" Target="https://www.amazon.co.uk/GCHQ-Puzzle-Book/dp/0718185544" TargetMode="External"/><Relationship Id="rId227" Type="http://schemas.openxmlformats.org/officeDocument/2006/relationships/hyperlink" Target="https://twitter.com/" TargetMode="External"/><Relationship Id="rId269" Type="http://schemas.openxmlformats.org/officeDocument/2006/relationships/hyperlink" Target="https://twitter.com/" TargetMode="External"/><Relationship Id="rId434" Type="http://schemas.openxmlformats.org/officeDocument/2006/relationships/hyperlink" Target="https://twitter.com/" TargetMode="External"/><Relationship Id="rId476" Type="http://schemas.openxmlformats.org/officeDocument/2006/relationships/hyperlink" Target="https://twitter.com/" TargetMode="External"/><Relationship Id="rId33" Type="http://schemas.openxmlformats.org/officeDocument/2006/relationships/hyperlink" Target="http://bit.ly/2fhYGtb" TargetMode="External"/><Relationship Id="rId129" Type="http://schemas.openxmlformats.org/officeDocument/2006/relationships/hyperlink" Target="https://www.amazon.es/fuego-invisible-Autores-Espa%C3%B1oles-Iberoamericanos/dp/8408178946/ref=pd_zg_rss_ts_b_books_6?ie=UTF8&amp;tag=escribiwonder-21" TargetMode="External"/><Relationship Id="rId280" Type="http://schemas.openxmlformats.org/officeDocument/2006/relationships/hyperlink" Target="https://twitter.com/" TargetMode="External"/><Relationship Id="rId336" Type="http://schemas.openxmlformats.org/officeDocument/2006/relationships/hyperlink" Target="https://twitter.com/" TargetMode="External"/><Relationship Id="rId501" Type="http://schemas.openxmlformats.org/officeDocument/2006/relationships/hyperlink" Target="https://twitter.com/" TargetMode="External"/><Relationship Id="rId75" Type="http://schemas.openxmlformats.org/officeDocument/2006/relationships/hyperlink" Target="http://amzn.to/2wSyGvD" TargetMode="External"/><Relationship Id="rId140" Type="http://schemas.openxmlformats.org/officeDocument/2006/relationships/hyperlink" Target="https://www.amazon.com/dp/1981617655/ref=cm_sw_r_tw_dp_U_x_Mr5oAb76ECNRA" TargetMode="External"/><Relationship Id="rId182" Type="http://schemas.openxmlformats.org/officeDocument/2006/relationships/hyperlink" Target="http://dlvr.it/Q6y338" TargetMode="External"/><Relationship Id="rId378" Type="http://schemas.openxmlformats.org/officeDocument/2006/relationships/hyperlink" Target="https://twitter.com/" TargetMode="External"/><Relationship Id="rId403" Type="http://schemas.openxmlformats.org/officeDocument/2006/relationships/hyperlink" Target="https://twitter.com/" TargetMode="External"/><Relationship Id="rId6" Type="http://schemas.openxmlformats.org/officeDocument/2006/relationships/hyperlink" Target="http://www.amazon.co.jp/%E6%97%A5%E6%9C%AC%E4%BA%BA%E3%81%AA%E3%82%89%E7%9F%A5%E3%81%A3%E3%81%A6%E3%81%8A%E3%81%8D%E3%81%9F%E3%81%84-%E3%80%8C%E5%8F%8D%E6%97%A5%E9%9F%93%E5%9B%BD%E3%80%8D100%E3%81%AE%E3%82%A6%E3%82%BD-%E5%88%A5%E5%86%8A%E5%AE%9D%E5%B3%B6-2180/dp/4800226481/ref=as_li_ss_tl&amp;tag=seijikatoday-22" TargetMode="External"/><Relationship Id="rId238" Type="http://schemas.openxmlformats.org/officeDocument/2006/relationships/hyperlink" Target="https://twitter.com/" TargetMode="External"/><Relationship Id="rId445" Type="http://schemas.openxmlformats.org/officeDocument/2006/relationships/hyperlink" Target="https://twitter.com/" TargetMode="External"/><Relationship Id="rId487" Type="http://schemas.openxmlformats.org/officeDocument/2006/relationships/hyperlink" Target="https://twitter.com/" TargetMode="External"/><Relationship Id="rId291" Type="http://schemas.openxmlformats.org/officeDocument/2006/relationships/hyperlink" Target="https://twitter.com/" TargetMode="External"/><Relationship Id="rId305" Type="http://schemas.openxmlformats.org/officeDocument/2006/relationships/hyperlink" Target="https://twitter.com/" TargetMode="External"/><Relationship Id="rId347" Type="http://schemas.openxmlformats.org/officeDocument/2006/relationships/hyperlink" Target="https://twitter.com/" TargetMode="External"/><Relationship Id="rId44" Type="http://schemas.openxmlformats.org/officeDocument/2006/relationships/hyperlink" Target="https://www.amazon.com/s/ref=nb_sb_ss_i_4_11?url=search-alias%3Dstripbooks&amp;field-keywords=our+justice+by+john+howell&amp;sprefix=Our+Justice%2Cstripbooks%2C177&amp;rh=n%3A28315" TargetMode="External"/><Relationship Id="rId86" Type="http://schemas.openxmlformats.org/officeDocument/2006/relationships/hyperlink" Target="http://dlvr.it/Q6y338" TargetMode="External"/><Relationship Id="rId151" Type="http://schemas.openxmlformats.org/officeDocument/2006/relationships/hyperlink" Target="https://twitter.com/i/web/status/943800479850561536" TargetMode="External"/><Relationship Id="rId389" Type="http://schemas.openxmlformats.org/officeDocument/2006/relationships/hyperlink" Target="https://twitter.com/" TargetMode="External"/><Relationship Id="rId193" Type="http://schemas.openxmlformats.org/officeDocument/2006/relationships/hyperlink" Target="https://twitter.com/i/web/status/943800517376872448" TargetMode="External"/><Relationship Id="rId207" Type="http://schemas.openxmlformats.org/officeDocument/2006/relationships/hyperlink" Target="https://twitter.com/" TargetMode="External"/><Relationship Id="rId249" Type="http://schemas.openxmlformats.org/officeDocument/2006/relationships/hyperlink" Target="https://twitter.com/" TargetMode="External"/><Relationship Id="rId414" Type="http://schemas.openxmlformats.org/officeDocument/2006/relationships/hyperlink" Target="https://twitter.com/" TargetMode="External"/><Relationship Id="rId456" Type="http://schemas.openxmlformats.org/officeDocument/2006/relationships/hyperlink" Target="https://twitter.com/" TargetMode="External"/><Relationship Id="rId498" Type="http://schemas.openxmlformats.org/officeDocument/2006/relationships/hyperlink" Target="https://twitter.com/" TargetMode="External"/><Relationship Id="rId13" Type="http://schemas.openxmlformats.org/officeDocument/2006/relationships/hyperlink" Target="http://smarturl.it/BLAtn" TargetMode="External"/><Relationship Id="rId109" Type="http://schemas.openxmlformats.org/officeDocument/2006/relationships/hyperlink" Target="http://dlvr.it/Q6y38P" TargetMode="External"/><Relationship Id="rId260" Type="http://schemas.openxmlformats.org/officeDocument/2006/relationships/hyperlink" Target="https://twitter.com/" TargetMode="External"/><Relationship Id="rId316" Type="http://schemas.openxmlformats.org/officeDocument/2006/relationships/hyperlink" Target="https://twitter.com/" TargetMode="External"/><Relationship Id="rId55" Type="http://schemas.openxmlformats.org/officeDocument/2006/relationships/hyperlink" Target="http://dlvr.it/Q70ZH7" TargetMode="External"/><Relationship Id="rId97" Type="http://schemas.openxmlformats.org/officeDocument/2006/relationships/hyperlink" Target="http://dlvr.it/Q6y38P" TargetMode="External"/><Relationship Id="rId120" Type="http://schemas.openxmlformats.org/officeDocument/2006/relationships/hyperlink" Target="http://amzn.to/2xQ4Icd" TargetMode="External"/><Relationship Id="rId358" Type="http://schemas.openxmlformats.org/officeDocument/2006/relationships/hyperlink" Target="https://twitter.com/" TargetMode="External"/><Relationship Id="rId162" Type="http://schemas.openxmlformats.org/officeDocument/2006/relationships/hyperlink" Target="http://bit.ly/GeorginaHolocaust" TargetMode="External"/><Relationship Id="rId218" Type="http://schemas.openxmlformats.org/officeDocument/2006/relationships/hyperlink" Target="https://twitter.com/" TargetMode="External"/><Relationship Id="rId425" Type="http://schemas.openxmlformats.org/officeDocument/2006/relationships/hyperlink" Target="https://twitter.com/" TargetMode="External"/><Relationship Id="rId467" Type="http://schemas.openxmlformats.org/officeDocument/2006/relationships/hyperlink" Target="https://twitter.com/" TargetMode="External"/><Relationship Id="rId271" Type="http://schemas.openxmlformats.org/officeDocument/2006/relationships/hyperlink" Target="https://twitter.com/" TargetMode="External"/><Relationship Id="rId24" Type="http://schemas.openxmlformats.org/officeDocument/2006/relationships/hyperlink" Target="http://amzn.to/1JXlnK8" TargetMode="External"/><Relationship Id="rId66" Type="http://schemas.openxmlformats.org/officeDocument/2006/relationships/hyperlink" Target="https://twitter.com/i/web/status/943800374833459201" TargetMode="External"/><Relationship Id="rId131" Type="http://schemas.openxmlformats.org/officeDocument/2006/relationships/hyperlink" Target="http://j.mp/2mPuwS0" TargetMode="External"/><Relationship Id="rId327" Type="http://schemas.openxmlformats.org/officeDocument/2006/relationships/hyperlink" Target="https://twitter.com/" TargetMode="External"/><Relationship Id="rId369" Type="http://schemas.openxmlformats.org/officeDocument/2006/relationships/hyperlink" Target="https://twitter.com/" TargetMode="External"/><Relationship Id="rId173" Type="http://schemas.openxmlformats.org/officeDocument/2006/relationships/hyperlink" Target="https://twitter.com/i/web/status/943800500033486848" TargetMode="External"/><Relationship Id="rId229" Type="http://schemas.openxmlformats.org/officeDocument/2006/relationships/hyperlink" Target="https://twitter.com/" TargetMode="External"/><Relationship Id="rId380" Type="http://schemas.openxmlformats.org/officeDocument/2006/relationships/hyperlink" Target="https://twitter.com/" TargetMode="External"/><Relationship Id="rId436" Type="http://schemas.openxmlformats.org/officeDocument/2006/relationships/hyperlink" Target="https://twitter.com/" TargetMode="External"/><Relationship Id="rId240" Type="http://schemas.openxmlformats.org/officeDocument/2006/relationships/hyperlink" Target="https://twitter.com/" TargetMode="External"/><Relationship Id="rId478" Type="http://schemas.openxmlformats.org/officeDocument/2006/relationships/hyperlink" Target="https://twitter.com/" TargetMode="External"/><Relationship Id="rId35" Type="http://schemas.openxmlformats.org/officeDocument/2006/relationships/hyperlink" Target="https://twitter.com/i/web/status/943800321607745536" TargetMode="External"/><Relationship Id="rId77" Type="http://schemas.openxmlformats.org/officeDocument/2006/relationships/hyperlink" Target="https://twitter.com/wired_germany/status/943789190990442496" TargetMode="External"/><Relationship Id="rId100" Type="http://schemas.openxmlformats.org/officeDocument/2006/relationships/hyperlink" Target="https://twitter.com/i/web/status/943800422464094208" TargetMode="External"/><Relationship Id="rId282" Type="http://schemas.openxmlformats.org/officeDocument/2006/relationships/hyperlink" Target="https://twitter.com/" TargetMode="External"/><Relationship Id="rId338" Type="http://schemas.openxmlformats.org/officeDocument/2006/relationships/hyperlink" Target="https://twitter.com/" TargetMode="External"/><Relationship Id="rId503" Type="http://schemas.openxmlformats.org/officeDocument/2006/relationships/hyperlink" Target="https://twitter.com/" TargetMode="External"/><Relationship Id="rId8" Type="http://schemas.openxmlformats.org/officeDocument/2006/relationships/hyperlink" Target="http://japanese.engadget.com/2017/12/21/amazon-amazontube-youtube/" TargetMode="External"/><Relationship Id="rId142" Type="http://schemas.openxmlformats.org/officeDocument/2006/relationships/hyperlink" Target="https://www.amazon.co.jp/dp/4800007461/ref=cm_sw_r_tw_awdb_c_x_Zp5oAb7KB8SF1" TargetMode="External"/><Relationship Id="rId184" Type="http://schemas.openxmlformats.org/officeDocument/2006/relationships/hyperlink" Target="http://amzn.to/2hopSEt" TargetMode="External"/><Relationship Id="rId391" Type="http://schemas.openxmlformats.org/officeDocument/2006/relationships/hyperlink" Target="https://twitter.com/" TargetMode="External"/><Relationship Id="rId405" Type="http://schemas.openxmlformats.org/officeDocument/2006/relationships/hyperlink" Target="https://twitter.com/" TargetMode="External"/><Relationship Id="rId447" Type="http://schemas.openxmlformats.org/officeDocument/2006/relationships/hyperlink" Target="https://twitter.com/" TargetMode="External"/><Relationship Id="rId251" Type="http://schemas.openxmlformats.org/officeDocument/2006/relationships/hyperlink" Target="https://twitter.com/" TargetMode="External"/><Relationship Id="rId489" Type="http://schemas.openxmlformats.org/officeDocument/2006/relationships/hyperlink" Target="https://twitter.com/" TargetMode="External"/><Relationship Id="rId46" Type="http://schemas.openxmlformats.org/officeDocument/2006/relationships/hyperlink" Target="https://twitter.com/i/web/status/943800349743296512" TargetMode="External"/><Relationship Id="rId293" Type="http://schemas.openxmlformats.org/officeDocument/2006/relationships/hyperlink" Target="https://twitter.com/" TargetMode="External"/><Relationship Id="rId307" Type="http://schemas.openxmlformats.org/officeDocument/2006/relationships/hyperlink" Target="https://twitter.com/" TargetMode="External"/><Relationship Id="rId349" Type="http://schemas.openxmlformats.org/officeDocument/2006/relationships/hyperlink" Target="https://twitter.com/" TargetMode="External"/><Relationship Id="rId88" Type="http://schemas.openxmlformats.org/officeDocument/2006/relationships/hyperlink" Target="http://dlvr.it/Q6y38P" TargetMode="External"/><Relationship Id="rId111" Type="http://schemas.openxmlformats.org/officeDocument/2006/relationships/hyperlink" Target="http://mybook.to/ReturnToUs" TargetMode="External"/><Relationship Id="rId153" Type="http://schemas.openxmlformats.org/officeDocument/2006/relationships/hyperlink" Target="https://www.amazon.co.jp/dp/B06XTXMCHR/ref=famstripe_ftvm" TargetMode="External"/><Relationship Id="rId195" Type="http://schemas.openxmlformats.org/officeDocument/2006/relationships/hyperlink" Target="https://twitter.com/" TargetMode="External"/><Relationship Id="rId209" Type="http://schemas.openxmlformats.org/officeDocument/2006/relationships/hyperlink" Target="https://twitter.com/" TargetMode="External"/><Relationship Id="rId360" Type="http://schemas.openxmlformats.org/officeDocument/2006/relationships/hyperlink" Target="https://twitter.com/" TargetMode="External"/><Relationship Id="rId416" Type="http://schemas.openxmlformats.org/officeDocument/2006/relationships/hyperlink" Target="https://twitter.com/" TargetMode="External"/><Relationship Id="rId220" Type="http://schemas.openxmlformats.org/officeDocument/2006/relationships/hyperlink" Target="https://twitter.com/" TargetMode="External"/><Relationship Id="rId458" Type="http://schemas.openxmlformats.org/officeDocument/2006/relationships/hyperlink" Target="https://twitter.com/" TargetMode="External"/><Relationship Id="rId15" Type="http://schemas.openxmlformats.org/officeDocument/2006/relationships/hyperlink" Target="http://www.amazon.co.jp/registry/wishlist/27USG11WO9YQU/ref=cm_sw_r_tw" TargetMode="External"/><Relationship Id="rId57" Type="http://schemas.openxmlformats.org/officeDocument/2006/relationships/hyperlink" Target="http://amzn.to/2B6B69c" TargetMode="External"/><Relationship Id="rId262" Type="http://schemas.openxmlformats.org/officeDocument/2006/relationships/hyperlink" Target="https://twitter.com/" TargetMode="External"/><Relationship Id="rId318" Type="http://schemas.openxmlformats.org/officeDocument/2006/relationships/hyperlink" Target="https://twitter.com/" TargetMode="External"/><Relationship Id="rId99" Type="http://schemas.openxmlformats.org/officeDocument/2006/relationships/hyperlink" Target="https://twitter.com/i/web/status/943798438902358016" TargetMode="External"/><Relationship Id="rId122" Type="http://schemas.openxmlformats.org/officeDocument/2006/relationships/hyperlink" Target="https://mtlnk.net/j_%253A%252F%252Fgoo.gl%252FmE1tzm" TargetMode="External"/><Relationship Id="rId164" Type="http://schemas.openxmlformats.org/officeDocument/2006/relationships/hyperlink" Target="https://bit.ly/LastOracleClimateFiction" TargetMode="External"/><Relationship Id="rId371" Type="http://schemas.openxmlformats.org/officeDocument/2006/relationships/hyperlink" Target="https://twitter.com/" TargetMode="External"/><Relationship Id="rId427" Type="http://schemas.openxmlformats.org/officeDocument/2006/relationships/hyperlink" Target="https://twitter.com/" TargetMode="External"/><Relationship Id="rId469" Type="http://schemas.openxmlformats.org/officeDocument/2006/relationships/hyperlink" Target="https://twitter.com/" TargetMode="External"/><Relationship Id="rId26" Type="http://schemas.openxmlformats.org/officeDocument/2006/relationships/hyperlink" Target="http://smarturl.it/BLAtn" TargetMode="External"/><Relationship Id="rId231" Type="http://schemas.openxmlformats.org/officeDocument/2006/relationships/hyperlink" Target="https://twitter.com/" TargetMode="External"/><Relationship Id="rId273" Type="http://schemas.openxmlformats.org/officeDocument/2006/relationships/hyperlink" Target="https://twitter.com/" TargetMode="External"/><Relationship Id="rId329" Type="http://schemas.openxmlformats.org/officeDocument/2006/relationships/hyperlink" Target="https://twitter.com/" TargetMode="External"/><Relationship Id="rId480" Type="http://schemas.openxmlformats.org/officeDocument/2006/relationships/hyperlink" Target="https://twitter.com/" TargetMode="External"/><Relationship Id="rId68" Type="http://schemas.openxmlformats.org/officeDocument/2006/relationships/hyperlink" Target="http://amzn.to/2yyNMae" TargetMode="External"/><Relationship Id="rId133" Type="http://schemas.openxmlformats.org/officeDocument/2006/relationships/hyperlink" Target="http://amzn.to/2BgYcOI" TargetMode="External"/><Relationship Id="rId175" Type="http://schemas.openxmlformats.org/officeDocument/2006/relationships/hyperlink" Target="http://dlvr.it/Q6y338" TargetMode="External"/><Relationship Id="rId340" Type="http://schemas.openxmlformats.org/officeDocument/2006/relationships/hyperlink" Target="https://twitter.com/" TargetMode="External"/><Relationship Id="rId200" Type="http://schemas.openxmlformats.org/officeDocument/2006/relationships/hyperlink" Target="https://twitter.com/" TargetMode="External"/><Relationship Id="rId382" Type="http://schemas.openxmlformats.org/officeDocument/2006/relationships/hyperlink" Target="https://twitter.com/" TargetMode="External"/><Relationship Id="rId438" Type="http://schemas.openxmlformats.org/officeDocument/2006/relationships/hyperlink" Target="https://twitter.com/" TargetMode="External"/><Relationship Id="rId242" Type="http://schemas.openxmlformats.org/officeDocument/2006/relationships/hyperlink" Target="https://twitter.com/" TargetMode="External"/><Relationship Id="rId284" Type="http://schemas.openxmlformats.org/officeDocument/2006/relationships/hyperlink" Target="https://twitter.com/" TargetMode="External"/><Relationship Id="rId491" Type="http://schemas.openxmlformats.org/officeDocument/2006/relationships/hyperlink" Target="https://twitter.com/" TargetMode="External"/><Relationship Id="rId505" Type="http://schemas.openxmlformats.org/officeDocument/2006/relationships/hyperlink" Target="https://twitter.com/" TargetMode="External"/><Relationship Id="rId37" Type="http://schemas.openxmlformats.org/officeDocument/2006/relationships/hyperlink" Target="https://twitter.com/i/web/status/943800330159923201" TargetMode="External"/><Relationship Id="rId79" Type="http://schemas.openxmlformats.org/officeDocument/2006/relationships/hyperlink" Target="https://twitter.com/wired_germany/status/943789190990442496" TargetMode="External"/><Relationship Id="rId102" Type="http://schemas.openxmlformats.org/officeDocument/2006/relationships/hyperlink" Target="http://ow.ly/sGlD30c1tYl" TargetMode="External"/><Relationship Id="rId144" Type="http://schemas.openxmlformats.org/officeDocument/2006/relationships/hyperlink" Target="https://twitter.com/i/web/status/943800477212381184" TargetMode="External"/><Relationship Id="rId90" Type="http://schemas.openxmlformats.org/officeDocument/2006/relationships/hyperlink" Target="http://dlvr.it/Q6y38P" TargetMode="External"/><Relationship Id="rId186" Type="http://schemas.openxmlformats.org/officeDocument/2006/relationships/hyperlink" Target="http://amzn.to/2ho73Bv" TargetMode="External"/><Relationship Id="rId351" Type="http://schemas.openxmlformats.org/officeDocument/2006/relationships/hyperlink" Target="https://twitter.com/" TargetMode="External"/><Relationship Id="rId393" Type="http://schemas.openxmlformats.org/officeDocument/2006/relationships/hyperlink" Target="https://twitter.com/" TargetMode="External"/><Relationship Id="rId407" Type="http://schemas.openxmlformats.org/officeDocument/2006/relationships/hyperlink" Target="https://twitter.com/" TargetMode="External"/><Relationship Id="rId449" Type="http://schemas.openxmlformats.org/officeDocument/2006/relationships/hyperlink" Target="https://twitter.com/" TargetMode="External"/><Relationship Id="rId211" Type="http://schemas.openxmlformats.org/officeDocument/2006/relationships/hyperlink" Target="https://twitter.com/" TargetMode="External"/><Relationship Id="rId253" Type="http://schemas.openxmlformats.org/officeDocument/2006/relationships/hyperlink" Target="https://twitter.com/" TargetMode="External"/><Relationship Id="rId295" Type="http://schemas.openxmlformats.org/officeDocument/2006/relationships/hyperlink" Target="https://twitter.com/" TargetMode="External"/><Relationship Id="rId309" Type="http://schemas.openxmlformats.org/officeDocument/2006/relationships/hyperlink" Target="https://twitter.com/" TargetMode="External"/><Relationship Id="rId460" Type="http://schemas.openxmlformats.org/officeDocument/2006/relationships/hyperlink" Target="https://twitter.com/" TargetMode="External"/><Relationship Id="rId48" Type="http://schemas.openxmlformats.org/officeDocument/2006/relationships/hyperlink" Target="https://giveaway.amazon.com/p/16ac500c35fd718b/?ref_=tsm_4_tw_p_tw" TargetMode="External"/><Relationship Id="rId113" Type="http://schemas.openxmlformats.org/officeDocument/2006/relationships/hyperlink" Target="http://dlvr.it/Q6y38P" TargetMode="External"/><Relationship Id="rId320" Type="http://schemas.openxmlformats.org/officeDocument/2006/relationships/hyperlink" Target="https://twitter.com/" TargetMode="External"/><Relationship Id="rId155" Type="http://schemas.openxmlformats.org/officeDocument/2006/relationships/hyperlink" Target="http://amzn.to/2kydNil" TargetMode="External"/><Relationship Id="rId197" Type="http://schemas.openxmlformats.org/officeDocument/2006/relationships/hyperlink" Target="https://twitter.com/" TargetMode="External"/><Relationship Id="rId362" Type="http://schemas.openxmlformats.org/officeDocument/2006/relationships/hyperlink" Target="https://twitter.com/" TargetMode="External"/><Relationship Id="rId418" Type="http://schemas.openxmlformats.org/officeDocument/2006/relationships/hyperlink" Target="https://twitter.com/" TargetMode="External"/><Relationship Id="rId222" Type="http://schemas.openxmlformats.org/officeDocument/2006/relationships/hyperlink" Target="https://twitter.com/" TargetMode="External"/><Relationship Id="rId264" Type="http://schemas.openxmlformats.org/officeDocument/2006/relationships/hyperlink" Target="https://twitter.com/" TargetMode="External"/><Relationship Id="rId471" Type="http://schemas.openxmlformats.org/officeDocument/2006/relationships/hyperlink" Target="https://twitter.com/" TargetMode="External"/><Relationship Id="rId17" Type="http://schemas.openxmlformats.org/officeDocument/2006/relationships/hyperlink" Target="https://www.amazon.com/dp/1981617655/ref=cm_sw_r_tw_dp_U_x_Mr5oAb76ECNRA" TargetMode="External"/><Relationship Id="rId59" Type="http://schemas.openxmlformats.org/officeDocument/2006/relationships/hyperlink" Target="https://twitter.com/maccon11181/status/943414332527820800" TargetMode="External"/><Relationship Id="rId124" Type="http://schemas.openxmlformats.org/officeDocument/2006/relationships/hyperlink" Target="http://dlvr.it/Q6y31c" TargetMode="External"/><Relationship Id="rId70" Type="http://schemas.openxmlformats.org/officeDocument/2006/relationships/hyperlink" Target="http://yasuuri.main.jp/jouhoukan/2017/12/21/post-28351/" TargetMode="External"/><Relationship Id="rId166" Type="http://schemas.openxmlformats.org/officeDocument/2006/relationships/hyperlink" Target="https://bit.ly/LastOracleClimateFiction" TargetMode="External"/><Relationship Id="rId331" Type="http://schemas.openxmlformats.org/officeDocument/2006/relationships/hyperlink" Target="https://twitter.com/" TargetMode="External"/><Relationship Id="rId373" Type="http://schemas.openxmlformats.org/officeDocument/2006/relationships/hyperlink" Target="https://twitter.com/" TargetMode="External"/><Relationship Id="rId429" Type="http://schemas.openxmlformats.org/officeDocument/2006/relationships/hyperlink" Target="https://twitter.com/" TargetMode="External"/><Relationship Id="rId1" Type="http://schemas.openxmlformats.org/officeDocument/2006/relationships/hyperlink" Target="https://t.co/rkcO0oX6oO" TargetMode="External"/><Relationship Id="rId233" Type="http://schemas.openxmlformats.org/officeDocument/2006/relationships/hyperlink" Target="https://twitter.com/" TargetMode="External"/><Relationship Id="rId440" Type="http://schemas.openxmlformats.org/officeDocument/2006/relationships/hyperlink" Target="https://twitter.com/" TargetMode="External"/><Relationship Id="rId28" Type="http://schemas.openxmlformats.org/officeDocument/2006/relationships/hyperlink" Target="http://smarturl.it/BLAtn" TargetMode="External"/><Relationship Id="rId275" Type="http://schemas.openxmlformats.org/officeDocument/2006/relationships/hyperlink" Target="https://twitter.com/" TargetMode="External"/><Relationship Id="rId300" Type="http://schemas.openxmlformats.org/officeDocument/2006/relationships/hyperlink" Target="https://twitter.com/" TargetMode="External"/><Relationship Id="rId482" Type="http://schemas.openxmlformats.org/officeDocument/2006/relationships/hyperlink" Target="https://twitter.com/" TargetMode="External"/><Relationship Id="rId81" Type="http://schemas.openxmlformats.org/officeDocument/2006/relationships/hyperlink" Target="http://dlvr.it/Q6y31c" TargetMode="External"/><Relationship Id="rId135" Type="http://schemas.openxmlformats.org/officeDocument/2006/relationships/hyperlink" Target="https://attention-getting.com/2017/09/18/hot-seo-tip-etsy-amazon-sellers/" TargetMode="External"/><Relationship Id="rId177" Type="http://schemas.openxmlformats.org/officeDocument/2006/relationships/hyperlink" Target="http://dlvr.it/Q6y38P" TargetMode="External"/><Relationship Id="rId342" Type="http://schemas.openxmlformats.org/officeDocument/2006/relationships/hyperlink" Target="https://twitter.com/" TargetMode="External"/><Relationship Id="rId384" Type="http://schemas.openxmlformats.org/officeDocument/2006/relationships/hyperlink" Target="https://twitter.com/" TargetMode="External"/><Relationship Id="rId202" Type="http://schemas.openxmlformats.org/officeDocument/2006/relationships/hyperlink" Target="https://twitter.com/" TargetMode="External"/><Relationship Id="rId244" Type="http://schemas.openxmlformats.org/officeDocument/2006/relationships/hyperlink" Target="https://twitter.com/" TargetMode="External"/><Relationship Id="rId39" Type="http://schemas.openxmlformats.org/officeDocument/2006/relationships/hyperlink" Target="http://amzn.to/2BVXRk0" TargetMode="External"/><Relationship Id="rId286" Type="http://schemas.openxmlformats.org/officeDocument/2006/relationships/hyperlink" Target="https://twitter.com/" TargetMode="External"/><Relationship Id="rId451" Type="http://schemas.openxmlformats.org/officeDocument/2006/relationships/hyperlink" Target="https://twitter.com/" TargetMode="External"/><Relationship Id="rId493" Type="http://schemas.openxmlformats.org/officeDocument/2006/relationships/hyperlink" Target="https://twitter.com/" TargetMode="External"/><Relationship Id="rId507" Type="http://schemas.openxmlformats.org/officeDocument/2006/relationships/hyperlink" Target="https://twitter.com/" TargetMode="External"/><Relationship Id="rId50" Type="http://schemas.openxmlformats.org/officeDocument/2006/relationships/hyperlink" Target="http://dlvr.it/Q6y38P" TargetMode="External"/><Relationship Id="rId104" Type="http://schemas.openxmlformats.org/officeDocument/2006/relationships/hyperlink" Target="http://amzn.to/2BF9CLF" TargetMode="External"/><Relationship Id="rId146" Type="http://schemas.openxmlformats.org/officeDocument/2006/relationships/hyperlink" Target="http://dlvr.it/Q6y31c" TargetMode="External"/><Relationship Id="rId188" Type="http://schemas.openxmlformats.org/officeDocument/2006/relationships/hyperlink" Target="http://amzn.to/2hotaYm" TargetMode="External"/><Relationship Id="rId311" Type="http://schemas.openxmlformats.org/officeDocument/2006/relationships/hyperlink" Target="https://twitter.com/" TargetMode="External"/><Relationship Id="rId353" Type="http://schemas.openxmlformats.org/officeDocument/2006/relationships/hyperlink" Target="https://twitter.com/" TargetMode="External"/><Relationship Id="rId395" Type="http://schemas.openxmlformats.org/officeDocument/2006/relationships/hyperlink" Target="https://twitter.com/" TargetMode="External"/><Relationship Id="rId409" Type="http://schemas.openxmlformats.org/officeDocument/2006/relationships/hyperlink" Target="https://twitter.com/" TargetMode="External"/><Relationship Id="rId92" Type="http://schemas.openxmlformats.org/officeDocument/2006/relationships/hyperlink" Target="http://amzn.to/2gXkTgo" TargetMode="External"/><Relationship Id="rId213" Type="http://schemas.openxmlformats.org/officeDocument/2006/relationships/hyperlink" Target="https://twitter.com/" TargetMode="External"/><Relationship Id="rId420" Type="http://schemas.openxmlformats.org/officeDocument/2006/relationships/hyperlink" Target="https://twitter.com/" TargetMode="External"/><Relationship Id="rId255" Type="http://schemas.openxmlformats.org/officeDocument/2006/relationships/hyperlink" Target="https://twitter.com/" TargetMode="External"/><Relationship Id="rId297" Type="http://schemas.openxmlformats.org/officeDocument/2006/relationships/hyperlink" Target="https://twitter.com/" TargetMode="External"/><Relationship Id="rId462" Type="http://schemas.openxmlformats.org/officeDocument/2006/relationships/hyperlink" Target="https://twitter.com/" TargetMode="External"/><Relationship Id="rId115" Type="http://schemas.openxmlformats.org/officeDocument/2006/relationships/hyperlink" Target="http://www.amazon.co.jp/gp/product/4062775352?ie=UTF8&amp;camp=1207&amp;creative=8411&amp;creativeASIN=4062775352&amp;linkCode=shr&amp;tag=bokutoramen-22" TargetMode="External"/><Relationship Id="rId157" Type="http://schemas.openxmlformats.org/officeDocument/2006/relationships/hyperlink" Target="http://goo.gl/99zsjq" TargetMode="External"/><Relationship Id="rId322" Type="http://schemas.openxmlformats.org/officeDocument/2006/relationships/hyperlink" Target="https://twitter.com/" TargetMode="External"/><Relationship Id="rId364" Type="http://schemas.openxmlformats.org/officeDocument/2006/relationships/hyperlink" Target="https://twitter.com/" TargetMode="External"/><Relationship Id="rId61" Type="http://schemas.openxmlformats.org/officeDocument/2006/relationships/hyperlink" Target="https://www.amazon.es/dp/B0789M7498/ref=cm_sw_r_tw_dp_U_x_.qnnAbK6ZV5TR" TargetMode="External"/><Relationship Id="rId199" Type="http://schemas.openxmlformats.org/officeDocument/2006/relationships/hyperlink" Target="https://twitter.com/" TargetMode="External"/><Relationship Id="rId19" Type="http://schemas.openxmlformats.org/officeDocument/2006/relationships/hyperlink" Target="http://dlvr.it/Q6y38P" TargetMode="External"/><Relationship Id="rId224" Type="http://schemas.openxmlformats.org/officeDocument/2006/relationships/hyperlink" Target="https://twitter.com/" TargetMode="External"/><Relationship Id="rId266" Type="http://schemas.openxmlformats.org/officeDocument/2006/relationships/hyperlink" Target="https://twitter.com/" TargetMode="External"/><Relationship Id="rId431" Type="http://schemas.openxmlformats.org/officeDocument/2006/relationships/hyperlink" Target="https://twitter.com/" TargetMode="External"/><Relationship Id="rId473" Type="http://schemas.openxmlformats.org/officeDocument/2006/relationships/hyperlink" Target="https://twitter.com/" TargetMode="External"/><Relationship Id="rId30" Type="http://schemas.openxmlformats.org/officeDocument/2006/relationships/hyperlink" Target="http://smarturl.it/BLAtn" TargetMode="External"/><Relationship Id="rId126" Type="http://schemas.openxmlformats.org/officeDocument/2006/relationships/hyperlink" Target="https://giveaway.amazon.com/p/9163767ba2592948/?ref_=tsm_4_tw_p_tw" TargetMode="External"/><Relationship Id="rId168" Type="http://schemas.openxmlformats.org/officeDocument/2006/relationships/hyperlink" Target="http://amzn.to/1KRIBO4" TargetMode="External"/><Relationship Id="rId333" Type="http://schemas.openxmlformats.org/officeDocument/2006/relationships/hyperlink" Target="https://twitter.com/" TargetMode="External"/><Relationship Id="rId72" Type="http://schemas.openxmlformats.org/officeDocument/2006/relationships/hyperlink" Target="http://dlvr.it/Q6y38P" TargetMode="External"/><Relationship Id="rId375" Type="http://schemas.openxmlformats.org/officeDocument/2006/relationships/hyperlink" Target="https://twitter.com/" TargetMode="External"/><Relationship Id="rId3" Type="http://schemas.openxmlformats.org/officeDocument/2006/relationships/hyperlink" Target="http://goo.gl/Nn9Idj" TargetMode="External"/><Relationship Id="rId235" Type="http://schemas.openxmlformats.org/officeDocument/2006/relationships/hyperlink" Target="https://twitter.com/" TargetMode="External"/><Relationship Id="rId277" Type="http://schemas.openxmlformats.org/officeDocument/2006/relationships/hyperlink" Target="https://twitter.com/" TargetMode="External"/><Relationship Id="rId400" Type="http://schemas.openxmlformats.org/officeDocument/2006/relationships/hyperlink" Target="https://twitter.com/" TargetMode="External"/><Relationship Id="rId442" Type="http://schemas.openxmlformats.org/officeDocument/2006/relationships/hyperlink" Target="https://twitter.com/" TargetMode="External"/><Relationship Id="rId484" Type="http://schemas.openxmlformats.org/officeDocument/2006/relationships/hyperlink" Target="https://twitter.com/" TargetMode="External"/><Relationship Id="rId137" Type="http://schemas.openxmlformats.org/officeDocument/2006/relationships/hyperlink" Target="http://dlvr.it/Q6y38P" TargetMode="External"/><Relationship Id="rId302" Type="http://schemas.openxmlformats.org/officeDocument/2006/relationships/hyperlink" Target="https://twitter.com/" TargetMode="External"/><Relationship Id="rId344" Type="http://schemas.openxmlformats.org/officeDocument/2006/relationships/hyperlink" Target="https://twitter.com/" TargetMode="External"/><Relationship Id="rId41" Type="http://schemas.openxmlformats.org/officeDocument/2006/relationships/hyperlink" Target="http://spon.de/ae78U" TargetMode="External"/><Relationship Id="rId83" Type="http://schemas.openxmlformats.org/officeDocument/2006/relationships/hyperlink" Target="http://dlvr.it/Q6y38P" TargetMode="External"/><Relationship Id="rId179" Type="http://schemas.openxmlformats.org/officeDocument/2006/relationships/hyperlink" Target="https://goo.gl/aY6XGM" TargetMode="External"/><Relationship Id="rId386" Type="http://schemas.openxmlformats.org/officeDocument/2006/relationships/hyperlink" Target="https://twitter.com/" TargetMode="External"/><Relationship Id="rId190" Type="http://schemas.openxmlformats.org/officeDocument/2006/relationships/hyperlink" Target="https://www.amazon.com/dp/B0763SS3CS/ref=cm_sw_r_tw_api_pz5oAb96QAF0A" TargetMode="External"/><Relationship Id="rId204" Type="http://schemas.openxmlformats.org/officeDocument/2006/relationships/hyperlink" Target="https://twitter.com/" TargetMode="External"/><Relationship Id="rId246" Type="http://schemas.openxmlformats.org/officeDocument/2006/relationships/hyperlink" Target="https://twitter.com/" TargetMode="External"/><Relationship Id="rId288" Type="http://schemas.openxmlformats.org/officeDocument/2006/relationships/hyperlink" Target="https://twitter.com/" TargetMode="External"/><Relationship Id="rId411" Type="http://schemas.openxmlformats.org/officeDocument/2006/relationships/hyperlink" Target="https://twitter.com/" TargetMode="External"/><Relationship Id="rId453" Type="http://schemas.openxmlformats.org/officeDocument/2006/relationships/hyperlink" Target="https://twitter.com/" TargetMode="External"/><Relationship Id="rId509" Type="http://schemas.openxmlformats.org/officeDocument/2006/relationships/vmlDrawing" Target="../drawings/vmlDrawing1.vml"/><Relationship Id="rId106" Type="http://schemas.openxmlformats.org/officeDocument/2006/relationships/hyperlink" Target="http://dlvr.it/Q6y31c" TargetMode="External"/><Relationship Id="rId313" Type="http://schemas.openxmlformats.org/officeDocument/2006/relationships/hyperlink" Target="https://twitter.com/" TargetMode="External"/><Relationship Id="rId495" Type="http://schemas.openxmlformats.org/officeDocument/2006/relationships/hyperlink" Target="https://twitter.com/" TargetMode="External"/><Relationship Id="rId10" Type="http://schemas.openxmlformats.org/officeDocument/2006/relationships/hyperlink" Target="https://www.amazon.com/s/ref=nb_sb_noss/159-2741318-5355408?url=search-alias%3Ddigital-music&amp;field-keywords=move+your+body+leo+frappier+caroline+lund" TargetMode="External"/><Relationship Id="rId52" Type="http://schemas.openxmlformats.org/officeDocument/2006/relationships/hyperlink" Target="http://dlvr.it/Q6y38P" TargetMode="External"/><Relationship Id="rId94" Type="http://schemas.openxmlformats.org/officeDocument/2006/relationships/hyperlink" Target="http://amzn.to/2pV1BN3" TargetMode="External"/><Relationship Id="rId148" Type="http://schemas.openxmlformats.org/officeDocument/2006/relationships/hyperlink" Target="https://elandroidelibre.elespanol.com/2017/12/amazon-prime-video-android-tv-google-play-store.html?utm_source=dlvr.it&amp;utm_medium=twitter" TargetMode="External"/><Relationship Id="rId355" Type="http://schemas.openxmlformats.org/officeDocument/2006/relationships/hyperlink" Target="https://twitter.com/" TargetMode="External"/><Relationship Id="rId397" Type="http://schemas.openxmlformats.org/officeDocument/2006/relationships/hyperlink" Target="https://twitter.com/" TargetMode="External"/><Relationship Id="rId215" Type="http://schemas.openxmlformats.org/officeDocument/2006/relationships/hyperlink" Target="https://twitter.com/" TargetMode="External"/><Relationship Id="rId257" Type="http://schemas.openxmlformats.org/officeDocument/2006/relationships/hyperlink" Target="https://twitter.com/" TargetMode="External"/><Relationship Id="rId422" Type="http://schemas.openxmlformats.org/officeDocument/2006/relationships/hyperlink" Target="https://twitter.com/" TargetMode="External"/><Relationship Id="rId464" Type="http://schemas.openxmlformats.org/officeDocument/2006/relationships/hyperlink" Target="https://twitter.com/"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t.co/2fzIAKkTeV" TargetMode="External"/><Relationship Id="rId671" Type="http://schemas.openxmlformats.org/officeDocument/2006/relationships/hyperlink" Target="https://twitter.com/rin_sykz" TargetMode="External"/><Relationship Id="rId769" Type="http://schemas.openxmlformats.org/officeDocument/2006/relationships/hyperlink" Target="https://twitter.com/christypastore" TargetMode="External"/><Relationship Id="rId21" Type="http://schemas.openxmlformats.org/officeDocument/2006/relationships/hyperlink" Target="https://t.co/4aHNhxczGk" TargetMode="External"/><Relationship Id="rId324" Type="http://schemas.openxmlformats.org/officeDocument/2006/relationships/hyperlink" Target="http://pbs.twimg.com/profile_images/892741183335612416/d4knlkVz_normal.jpg" TargetMode="External"/><Relationship Id="rId531" Type="http://schemas.openxmlformats.org/officeDocument/2006/relationships/hyperlink" Target="http://pbs.twimg.com/profile_images/575247777355034624/PK-QxTiZ_normal.jpeg" TargetMode="External"/><Relationship Id="rId629" Type="http://schemas.openxmlformats.org/officeDocument/2006/relationships/hyperlink" Target="https://twitter.com/titim663" TargetMode="External"/><Relationship Id="rId170" Type="http://schemas.openxmlformats.org/officeDocument/2006/relationships/hyperlink" Target="https://t.co/6nnSIu1KSz" TargetMode="External"/><Relationship Id="rId836" Type="http://schemas.openxmlformats.org/officeDocument/2006/relationships/hyperlink" Target="https://twitter.com/kenett1" TargetMode="External"/><Relationship Id="rId268" Type="http://schemas.openxmlformats.org/officeDocument/2006/relationships/hyperlink" Target="http://pbs.twimg.com/profile_images/797887824812982272/mFQNVlLQ_normal.jpg" TargetMode="External"/><Relationship Id="rId475" Type="http://schemas.openxmlformats.org/officeDocument/2006/relationships/hyperlink" Target="http://pbs.twimg.com/profile_images/804075524532424714/AQr0vvTJ_normal.jpg" TargetMode="External"/><Relationship Id="rId682" Type="http://schemas.openxmlformats.org/officeDocument/2006/relationships/hyperlink" Target="https://twitter.com/cosmonauty" TargetMode="External"/><Relationship Id="rId903" Type="http://schemas.openxmlformats.org/officeDocument/2006/relationships/hyperlink" Target="https://twitter.com/iliananicholso5" TargetMode="External"/><Relationship Id="rId32" Type="http://schemas.openxmlformats.org/officeDocument/2006/relationships/hyperlink" Target="https://t.co/LM6AtP0QFh" TargetMode="External"/><Relationship Id="rId128" Type="http://schemas.openxmlformats.org/officeDocument/2006/relationships/hyperlink" Target="https://t.co/56eVtZ3KbD" TargetMode="External"/><Relationship Id="rId335" Type="http://schemas.openxmlformats.org/officeDocument/2006/relationships/hyperlink" Target="http://pbs.twimg.com/profile_images/690854540761890816/flvuaFqI_normal.jpg" TargetMode="External"/><Relationship Id="rId542" Type="http://schemas.openxmlformats.org/officeDocument/2006/relationships/hyperlink" Target="http://pbs.twimg.com/profile_images/937532429866188800/DZbZ39Q5_normal.jpg" TargetMode="External"/><Relationship Id="rId181" Type="http://schemas.openxmlformats.org/officeDocument/2006/relationships/hyperlink" Target="http://t.co/mHSqQlRAjp" TargetMode="External"/><Relationship Id="rId402" Type="http://schemas.openxmlformats.org/officeDocument/2006/relationships/hyperlink" Target="http://pbs.twimg.com/profile_images/940094000291131393/yOg0gF9o_normal.jpg" TargetMode="External"/><Relationship Id="rId847" Type="http://schemas.openxmlformats.org/officeDocument/2006/relationships/hyperlink" Target="https://twitter.com/botgardenssa" TargetMode="External"/><Relationship Id="rId279" Type="http://schemas.openxmlformats.org/officeDocument/2006/relationships/hyperlink" Target="http://pbs.twimg.com/profile_images/938715109924397056/Uv_P2VfG_normal.jpg" TargetMode="External"/><Relationship Id="rId486" Type="http://schemas.openxmlformats.org/officeDocument/2006/relationships/hyperlink" Target="http://pbs.twimg.com/profile_images/943798300867784704/jJoQXqcc_normal.jpg" TargetMode="External"/><Relationship Id="rId693" Type="http://schemas.openxmlformats.org/officeDocument/2006/relationships/hyperlink" Target="https://twitter.com/5oqe8t16oazqe8l" TargetMode="External"/><Relationship Id="rId707" Type="http://schemas.openxmlformats.org/officeDocument/2006/relationships/hyperlink" Target="https://twitter.com/tts&#305;gnal1" TargetMode="External"/><Relationship Id="rId914" Type="http://schemas.openxmlformats.org/officeDocument/2006/relationships/hyperlink" Target="https://twitter.com/goingpotty" TargetMode="External"/><Relationship Id="rId43" Type="http://schemas.openxmlformats.org/officeDocument/2006/relationships/hyperlink" Target="http://t.co/S8qA3oDaFO" TargetMode="External"/><Relationship Id="rId139" Type="http://schemas.openxmlformats.org/officeDocument/2006/relationships/hyperlink" Target="http://t.co/eWe9vhz1F0" TargetMode="External"/><Relationship Id="rId346" Type="http://schemas.openxmlformats.org/officeDocument/2006/relationships/hyperlink" Target="http://pbs.twimg.com/profile_images/3318453946/9fe4c61c8a77b41fcaa565df8f65baa2_normal.png" TargetMode="External"/><Relationship Id="rId553" Type="http://schemas.openxmlformats.org/officeDocument/2006/relationships/hyperlink" Target="http://pbs.twimg.com/profile_images/727531709391052802/nO4qvxvn_normal.jpg" TargetMode="External"/><Relationship Id="rId760" Type="http://schemas.openxmlformats.org/officeDocument/2006/relationships/hyperlink" Target="https://twitter.com/cherisemarc39" TargetMode="External"/><Relationship Id="rId192" Type="http://schemas.openxmlformats.org/officeDocument/2006/relationships/hyperlink" Target="http://pbs.twimg.com/profile_images/943796542930063362/433ilmLU_normal.jpg" TargetMode="External"/><Relationship Id="rId206" Type="http://schemas.openxmlformats.org/officeDocument/2006/relationships/hyperlink" Target="http://pbs.twimg.com/profile_images/839513964778246144/jmlb8Vbc_normal.jpg" TargetMode="External"/><Relationship Id="rId413" Type="http://schemas.openxmlformats.org/officeDocument/2006/relationships/hyperlink" Target="http://pbs.twimg.com/profile_images/504545154800185345/SMRbIow7_normal.png" TargetMode="External"/><Relationship Id="rId858" Type="http://schemas.openxmlformats.org/officeDocument/2006/relationships/hyperlink" Target="https://twitter.com/gabriellakovac" TargetMode="External"/><Relationship Id="rId497" Type="http://schemas.openxmlformats.org/officeDocument/2006/relationships/hyperlink" Target="http://pbs.twimg.com/profile_images/703917643250606080/of-BhH-D_normal.jpg" TargetMode="External"/><Relationship Id="rId620" Type="http://schemas.openxmlformats.org/officeDocument/2006/relationships/hyperlink" Target="https://twitter.com/pieceofshirt" TargetMode="External"/><Relationship Id="rId718" Type="http://schemas.openxmlformats.org/officeDocument/2006/relationships/hyperlink" Target="https://twitter.com/kugel_ffbe" TargetMode="External"/><Relationship Id="rId357" Type="http://schemas.openxmlformats.org/officeDocument/2006/relationships/hyperlink" Target="http://pbs.twimg.com/profile_images/826051886138683392/cnh0j5_Z_normal.jpg" TargetMode="External"/><Relationship Id="rId54" Type="http://schemas.openxmlformats.org/officeDocument/2006/relationships/hyperlink" Target="http://t.co/y0teEkvl6E" TargetMode="External"/><Relationship Id="rId217" Type="http://schemas.openxmlformats.org/officeDocument/2006/relationships/hyperlink" Target="http://pbs.twimg.com/profile_images/728397100916989952/G4r8tHWJ_normal.jpg" TargetMode="External"/><Relationship Id="rId564" Type="http://schemas.openxmlformats.org/officeDocument/2006/relationships/hyperlink" Target="https://twitter.com/antenna_une&#305;" TargetMode="External"/><Relationship Id="rId771" Type="http://schemas.openxmlformats.org/officeDocument/2006/relationships/hyperlink" Target="https://twitter.com/amazonmusicuk" TargetMode="External"/><Relationship Id="rId869" Type="http://schemas.openxmlformats.org/officeDocument/2006/relationships/hyperlink" Target="https://twitter.com/sharonnovak5" TargetMode="External"/><Relationship Id="rId424" Type="http://schemas.openxmlformats.org/officeDocument/2006/relationships/hyperlink" Target="http://pbs.twimg.com/profile_images/920839246885240832/o171AQuD_normal.jpg" TargetMode="External"/><Relationship Id="rId631" Type="http://schemas.openxmlformats.org/officeDocument/2006/relationships/hyperlink" Target="https://twitter.com/tes63may2" TargetMode="External"/><Relationship Id="rId729" Type="http://schemas.openxmlformats.org/officeDocument/2006/relationships/hyperlink" Target="https://twitter.com/susannahdevine2" TargetMode="External"/><Relationship Id="rId270" Type="http://schemas.openxmlformats.org/officeDocument/2006/relationships/hyperlink" Target="http://pbs.twimg.com/profile_images/943798472213434368/VR7LrIUf_normal.jpg" TargetMode="External"/><Relationship Id="rId65" Type="http://schemas.openxmlformats.org/officeDocument/2006/relationships/hyperlink" Target="https://t.co/uhbjM5W1UP" TargetMode="External"/><Relationship Id="rId130" Type="http://schemas.openxmlformats.org/officeDocument/2006/relationships/hyperlink" Target="http://t.co/lMiFeqYOGq" TargetMode="External"/><Relationship Id="rId368" Type="http://schemas.openxmlformats.org/officeDocument/2006/relationships/hyperlink" Target="http://pbs.twimg.com/profile_images/943716920783769600/1yTU5JHk_normal.jpg" TargetMode="External"/><Relationship Id="rId575" Type="http://schemas.openxmlformats.org/officeDocument/2006/relationships/hyperlink" Target="https://twitter.com/itandfeel" TargetMode="External"/><Relationship Id="rId782" Type="http://schemas.openxmlformats.org/officeDocument/2006/relationships/hyperlink" Target="https://twitter.com/aiueo110book" TargetMode="External"/><Relationship Id="rId228" Type="http://schemas.openxmlformats.org/officeDocument/2006/relationships/hyperlink" Target="http://pbs.twimg.com/profile_images/933556268089991168/Y8B5g6qz_normal.jpg" TargetMode="External"/><Relationship Id="rId435" Type="http://schemas.openxmlformats.org/officeDocument/2006/relationships/hyperlink" Target="http://pbs.twimg.com/profile_images/928486134941753344/Rw2pd68W_normal.jpg" TargetMode="External"/><Relationship Id="rId642" Type="http://schemas.openxmlformats.org/officeDocument/2006/relationships/hyperlink" Target="https://twitter.com/lorineholmes428" TargetMode="External"/><Relationship Id="rId281" Type="http://schemas.openxmlformats.org/officeDocument/2006/relationships/hyperlink" Target="http://pbs.twimg.com/profile_images/920830571147796480/OfYcKYz6_normal.jpg" TargetMode="External"/><Relationship Id="rId502" Type="http://schemas.openxmlformats.org/officeDocument/2006/relationships/hyperlink" Target="http://pbs.twimg.com/profile_images/941747834583359488/OrRE_RU2_normal.jpg" TargetMode="External"/><Relationship Id="rId76" Type="http://schemas.openxmlformats.org/officeDocument/2006/relationships/hyperlink" Target="https://t.co/YzN4cHIzTI" TargetMode="External"/><Relationship Id="rId141" Type="http://schemas.openxmlformats.org/officeDocument/2006/relationships/hyperlink" Target="https://t.co/Ftg9ugMDY7" TargetMode="External"/><Relationship Id="rId379" Type="http://schemas.openxmlformats.org/officeDocument/2006/relationships/hyperlink" Target="http://pbs.twimg.com/profile_images/513377042285334528/1wY4Nyxt_normal.jpeg" TargetMode="External"/><Relationship Id="rId586" Type="http://schemas.openxmlformats.org/officeDocument/2006/relationships/hyperlink" Target="https://twitter.com/okuyasuki" TargetMode="External"/><Relationship Id="rId793" Type="http://schemas.openxmlformats.org/officeDocument/2006/relationships/hyperlink" Target="https://twitter.com/snmr_201" TargetMode="External"/><Relationship Id="rId807" Type="http://schemas.openxmlformats.org/officeDocument/2006/relationships/hyperlink" Target="https://twitter.com/111publishing" TargetMode="External"/><Relationship Id="rId7" Type="http://schemas.openxmlformats.org/officeDocument/2006/relationships/hyperlink" Target="http://t.co/w72Tp9axCe" TargetMode="External"/><Relationship Id="rId239" Type="http://schemas.openxmlformats.org/officeDocument/2006/relationships/hyperlink" Target="http://pbs.twimg.com/profile_images/706705820554113024/nMv9bKOo_normal.jpg" TargetMode="External"/><Relationship Id="rId446" Type="http://schemas.openxmlformats.org/officeDocument/2006/relationships/hyperlink" Target="http://pbs.twimg.com/profile_images/1700533397/TheQueen23_normal.png" TargetMode="External"/><Relationship Id="rId653" Type="http://schemas.openxmlformats.org/officeDocument/2006/relationships/hyperlink" Target="https://twitter.com/biidoro_" TargetMode="External"/><Relationship Id="rId292" Type="http://schemas.openxmlformats.org/officeDocument/2006/relationships/hyperlink" Target="http://pbs.twimg.com/profile_images/3775108256/b08e25a642220f933dab467633e94113_normal.jpeg" TargetMode="External"/><Relationship Id="rId306" Type="http://schemas.openxmlformats.org/officeDocument/2006/relationships/hyperlink" Target="http://pbs.twimg.com/profile_images/942387035028963328/6_o1hEVM_normal.jpg" TargetMode="External"/><Relationship Id="rId860" Type="http://schemas.openxmlformats.org/officeDocument/2006/relationships/hyperlink" Target="https://twitter.com/chepworthauthor" TargetMode="External"/><Relationship Id="rId87" Type="http://schemas.openxmlformats.org/officeDocument/2006/relationships/hyperlink" Target="https://t.co/ByZcZnZBdL" TargetMode="External"/><Relationship Id="rId513" Type="http://schemas.openxmlformats.org/officeDocument/2006/relationships/hyperlink" Target="http://pbs.twimg.com/profile_images/734794918695215104/OizkqQuE_normal.jpg" TargetMode="External"/><Relationship Id="rId597" Type="http://schemas.openxmlformats.org/officeDocument/2006/relationships/hyperlink" Target="https://twitter.com/amazngbookzone" TargetMode="External"/><Relationship Id="rId720" Type="http://schemas.openxmlformats.org/officeDocument/2006/relationships/hyperlink" Target="https://twitter.com/haltyballa" TargetMode="External"/><Relationship Id="rId818" Type="http://schemas.openxmlformats.org/officeDocument/2006/relationships/hyperlink" Target="https://twitter.com/natsecsoc" TargetMode="External"/><Relationship Id="rId152" Type="http://schemas.openxmlformats.org/officeDocument/2006/relationships/hyperlink" Target="http://t.co/M1fHUj1a7T" TargetMode="External"/><Relationship Id="rId457" Type="http://schemas.openxmlformats.org/officeDocument/2006/relationships/hyperlink" Target="http://pbs.twimg.com/profile_images/696521459737296897/LuPZV3qR_normal.jpg" TargetMode="External"/><Relationship Id="rId664" Type="http://schemas.openxmlformats.org/officeDocument/2006/relationships/hyperlink" Target="https://twitter.com/jillian22161193" TargetMode="External"/><Relationship Id="rId871" Type="http://schemas.openxmlformats.org/officeDocument/2006/relationships/hyperlink" Target="https://twitter.com/clawfa_0103" TargetMode="External"/><Relationship Id="rId14" Type="http://schemas.openxmlformats.org/officeDocument/2006/relationships/hyperlink" Target="https://t.co/RfhsznOfvM" TargetMode="External"/><Relationship Id="rId317" Type="http://schemas.openxmlformats.org/officeDocument/2006/relationships/hyperlink" Target="http://pbs.twimg.com/profile_images/799058057443545088/KSTW5nX6_normal.jpg" TargetMode="External"/><Relationship Id="rId524" Type="http://schemas.openxmlformats.org/officeDocument/2006/relationships/hyperlink" Target="http://pbs.twimg.com/profile_images/943688669898133504/MRlFZ1bH_normal.jpg" TargetMode="External"/><Relationship Id="rId731" Type="http://schemas.openxmlformats.org/officeDocument/2006/relationships/hyperlink" Target="https://twitter.com/samborunning" TargetMode="External"/><Relationship Id="rId98" Type="http://schemas.openxmlformats.org/officeDocument/2006/relationships/hyperlink" Target="https://t.co/39LLxKkGH7" TargetMode="External"/><Relationship Id="rId163" Type="http://schemas.openxmlformats.org/officeDocument/2006/relationships/hyperlink" Target="http://t.co/ikz7zEJ9GM" TargetMode="External"/><Relationship Id="rId370" Type="http://schemas.openxmlformats.org/officeDocument/2006/relationships/hyperlink" Target="http://pbs.twimg.com/profile_images/937593682362097664/izN9FAJW_normal.jpg" TargetMode="External"/><Relationship Id="rId829" Type="http://schemas.openxmlformats.org/officeDocument/2006/relationships/hyperlink" Target="https://twitter.com/urahoyik" TargetMode="External"/><Relationship Id="rId230" Type="http://schemas.openxmlformats.org/officeDocument/2006/relationships/hyperlink" Target="http://pbs.twimg.com/profile_images/555387814670794752/QikNHZqh_normal.jpeg" TargetMode="External"/><Relationship Id="rId468" Type="http://schemas.openxmlformats.org/officeDocument/2006/relationships/hyperlink" Target="http://pbs.twimg.com/profile_images/662249038163505152/3ovptC2Q_normal.jpg" TargetMode="External"/><Relationship Id="rId675" Type="http://schemas.openxmlformats.org/officeDocument/2006/relationships/hyperlink" Target="https://twitter.com/stuartneville" TargetMode="External"/><Relationship Id="rId882" Type="http://schemas.openxmlformats.org/officeDocument/2006/relationships/hyperlink" Target="https://twitter.com/thesourcesmjazz" TargetMode="External"/><Relationship Id="rId25" Type="http://schemas.openxmlformats.org/officeDocument/2006/relationships/hyperlink" Target="http://t.co/E3QIPcZaoN" TargetMode="External"/><Relationship Id="rId328" Type="http://schemas.openxmlformats.org/officeDocument/2006/relationships/hyperlink" Target="http://pbs.twimg.com/profile_images/931594323237462017/faKrOlej_normal.jpg" TargetMode="External"/><Relationship Id="rId535" Type="http://schemas.openxmlformats.org/officeDocument/2006/relationships/hyperlink" Target="http://pbs.twimg.com/profile_images/720991739377545221/ZUutMvoE_normal.jpg" TargetMode="External"/><Relationship Id="rId742" Type="http://schemas.openxmlformats.org/officeDocument/2006/relationships/hyperlink" Target="https://twitter.com/dabuze_zz" TargetMode="External"/><Relationship Id="rId174" Type="http://schemas.openxmlformats.org/officeDocument/2006/relationships/hyperlink" Target="https://t.co/Mgl3237seL" TargetMode="External"/><Relationship Id="rId381" Type="http://schemas.openxmlformats.org/officeDocument/2006/relationships/hyperlink" Target="http://pbs.twimg.com/profile_images/378800000344016896/e2f1ce5835eb080b52121c2623aaf993_normal.jpeg" TargetMode="External"/><Relationship Id="rId602" Type="http://schemas.openxmlformats.org/officeDocument/2006/relationships/hyperlink" Target="https://twitter.com/readerfaves" TargetMode="External"/><Relationship Id="rId241" Type="http://schemas.openxmlformats.org/officeDocument/2006/relationships/hyperlink" Target="http://pbs.twimg.com/profile_images/886651104267841538/jLrMvR70_normal.jpg" TargetMode="External"/><Relationship Id="rId479" Type="http://schemas.openxmlformats.org/officeDocument/2006/relationships/hyperlink" Target="http://pbs.twimg.com/profile_images/875706404933324802/oANbOmAC_normal.jpg" TargetMode="External"/><Relationship Id="rId686" Type="http://schemas.openxmlformats.org/officeDocument/2006/relationships/hyperlink" Target="https://twitter.com/saydie1122" TargetMode="External"/><Relationship Id="rId893" Type="http://schemas.openxmlformats.org/officeDocument/2006/relationships/hyperlink" Target="https://twitter.com/hiromoo" TargetMode="External"/><Relationship Id="rId907" Type="http://schemas.openxmlformats.org/officeDocument/2006/relationships/hyperlink" Target="https://twitter.com/donaldverger" TargetMode="External"/><Relationship Id="rId36" Type="http://schemas.openxmlformats.org/officeDocument/2006/relationships/hyperlink" Target="http://t.co/EtChuvXNt9" TargetMode="External"/><Relationship Id="rId339" Type="http://schemas.openxmlformats.org/officeDocument/2006/relationships/hyperlink" Target="http://abs.twimg.com/sticky/default_profile_images/default_profile_normal.png" TargetMode="External"/><Relationship Id="rId546" Type="http://schemas.openxmlformats.org/officeDocument/2006/relationships/hyperlink" Target="http://pbs.twimg.com/profile_images/871312611375067136/eVaY1zBq_normal.jpg" TargetMode="External"/><Relationship Id="rId753" Type="http://schemas.openxmlformats.org/officeDocument/2006/relationships/hyperlink" Target="https://twitter.com/kazukitoakane" TargetMode="External"/><Relationship Id="rId101" Type="http://schemas.openxmlformats.org/officeDocument/2006/relationships/hyperlink" Target="https://t.co/H2kZH7FwcS" TargetMode="External"/><Relationship Id="rId185" Type="http://schemas.openxmlformats.org/officeDocument/2006/relationships/hyperlink" Target="https://t.co/FQOOotdFlc" TargetMode="External"/><Relationship Id="rId406" Type="http://schemas.openxmlformats.org/officeDocument/2006/relationships/hyperlink" Target="http://abs.twimg.com/sticky/default_profile_images/default_profile_normal.png" TargetMode="External"/><Relationship Id="rId392" Type="http://schemas.openxmlformats.org/officeDocument/2006/relationships/hyperlink" Target="http://pbs.twimg.com/profile_images/934749154995093504/lvFX8UpL_normal.jpg" TargetMode="External"/><Relationship Id="rId613" Type="http://schemas.openxmlformats.org/officeDocument/2006/relationships/hyperlink" Target="https://twitter.com/benedictine555" TargetMode="External"/><Relationship Id="rId697" Type="http://schemas.openxmlformats.org/officeDocument/2006/relationships/hyperlink" Target="https://twitter.com/smgellie" TargetMode="External"/><Relationship Id="rId820" Type="http://schemas.openxmlformats.org/officeDocument/2006/relationships/hyperlink" Target="https://twitter.com/kaveve" TargetMode="External"/><Relationship Id="rId918" Type="http://schemas.openxmlformats.org/officeDocument/2006/relationships/table" Target="../tables/table2.xml"/><Relationship Id="rId252" Type="http://schemas.openxmlformats.org/officeDocument/2006/relationships/hyperlink" Target="http://pbs.twimg.com/profile_images/898367295067635712/3chplKYQ_normal.jpg" TargetMode="External"/><Relationship Id="rId47" Type="http://schemas.openxmlformats.org/officeDocument/2006/relationships/hyperlink" Target="https://t.co/A4tm3HJZat" TargetMode="External"/><Relationship Id="rId112" Type="http://schemas.openxmlformats.org/officeDocument/2006/relationships/hyperlink" Target="http://t.co/x0Sawi2Bts" TargetMode="External"/><Relationship Id="rId557" Type="http://schemas.openxmlformats.org/officeDocument/2006/relationships/hyperlink" Target="https://twitter.com/amyjromine" TargetMode="External"/><Relationship Id="rId764" Type="http://schemas.openxmlformats.org/officeDocument/2006/relationships/hyperlink" Target="https://twitter.com/aarongritsch" TargetMode="External"/><Relationship Id="rId196" Type="http://schemas.openxmlformats.org/officeDocument/2006/relationships/hyperlink" Target="http://pbs.twimg.com/profile_images/781870380814176256/sMOk-JPM_normal.jpg" TargetMode="External"/><Relationship Id="rId417" Type="http://schemas.openxmlformats.org/officeDocument/2006/relationships/hyperlink" Target="http://pbs.twimg.com/profile_images/600468605/1242050131412_normal.jpg" TargetMode="External"/><Relationship Id="rId624" Type="http://schemas.openxmlformats.org/officeDocument/2006/relationships/hyperlink" Target="https://twitter.com/howellwave" TargetMode="External"/><Relationship Id="rId831" Type="http://schemas.openxmlformats.org/officeDocument/2006/relationships/hyperlink" Target="https://twitter.com/f14zero" TargetMode="External"/><Relationship Id="rId263" Type="http://schemas.openxmlformats.org/officeDocument/2006/relationships/hyperlink" Target="http://pbs.twimg.com/profile_images/943699052893483008/3zpxQdbK_normal.jpg" TargetMode="External"/><Relationship Id="rId470" Type="http://schemas.openxmlformats.org/officeDocument/2006/relationships/hyperlink" Target="http://pbs.twimg.com/profile_images/695024121680388097/ZBBR03R1_normal.jpg" TargetMode="External"/><Relationship Id="rId58" Type="http://schemas.openxmlformats.org/officeDocument/2006/relationships/hyperlink" Target="https://t.co/K0eh42BqmB" TargetMode="External"/><Relationship Id="rId123" Type="http://schemas.openxmlformats.org/officeDocument/2006/relationships/hyperlink" Target="https://t.co/vDiHH68P3a" TargetMode="External"/><Relationship Id="rId330" Type="http://schemas.openxmlformats.org/officeDocument/2006/relationships/hyperlink" Target="http://pbs.twimg.com/profile_images/937255117379608576/5SGg04uG_normal.jpg" TargetMode="External"/><Relationship Id="rId568" Type="http://schemas.openxmlformats.org/officeDocument/2006/relationships/hyperlink" Target="https://twitter.com/housesimple" TargetMode="External"/><Relationship Id="rId775" Type="http://schemas.openxmlformats.org/officeDocument/2006/relationships/hyperlink" Target="https://twitter.com/22&#305;lias22" TargetMode="External"/><Relationship Id="rId428" Type="http://schemas.openxmlformats.org/officeDocument/2006/relationships/hyperlink" Target="http://pbs.twimg.com/profile_images/474415431151673345/5N0adR-Y_normal.png" TargetMode="External"/><Relationship Id="rId635" Type="http://schemas.openxmlformats.org/officeDocument/2006/relationships/hyperlink" Target="https://twitter.com/young_jump" TargetMode="External"/><Relationship Id="rId842" Type="http://schemas.openxmlformats.org/officeDocument/2006/relationships/hyperlink" Target="https://twitter.com/eboniquarterma5" TargetMode="External"/><Relationship Id="rId274" Type="http://schemas.openxmlformats.org/officeDocument/2006/relationships/hyperlink" Target="http://pbs.twimg.com/profile_images/942538085979451392/UZCnTPih_normal.jpg" TargetMode="External"/><Relationship Id="rId481" Type="http://schemas.openxmlformats.org/officeDocument/2006/relationships/hyperlink" Target="http://pbs.twimg.com/profile_images/880796929927528448/OcjdeHwD_normal.jpg" TargetMode="External"/><Relationship Id="rId702" Type="http://schemas.openxmlformats.org/officeDocument/2006/relationships/hyperlink" Target="https://twitter.com/kokohibimeigens" TargetMode="External"/><Relationship Id="rId69" Type="http://schemas.openxmlformats.org/officeDocument/2006/relationships/hyperlink" Target="http://t.co/q1mx4I6uJT" TargetMode="External"/><Relationship Id="rId134" Type="http://schemas.openxmlformats.org/officeDocument/2006/relationships/hyperlink" Target="https://t.co/u06o7jLHh9" TargetMode="External"/><Relationship Id="rId579" Type="http://schemas.openxmlformats.org/officeDocument/2006/relationships/hyperlink" Target="https://twitter.com/brendarachel444" TargetMode="External"/><Relationship Id="rId786" Type="http://schemas.openxmlformats.org/officeDocument/2006/relationships/hyperlink" Target="https://twitter.com/mamasquare714" TargetMode="External"/><Relationship Id="rId341" Type="http://schemas.openxmlformats.org/officeDocument/2006/relationships/hyperlink" Target="http://pbs.twimg.com/profile_images/939865838995234816/yyBJ3xou_normal.jpg" TargetMode="External"/><Relationship Id="rId439" Type="http://schemas.openxmlformats.org/officeDocument/2006/relationships/hyperlink" Target="http://pbs.twimg.com/profile_images/931723509654368256/zIkmF_hN_normal.jpg" TargetMode="External"/><Relationship Id="rId646" Type="http://schemas.openxmlformats.org/officeDocument/2006/relationships/hyperlink" Target="https://twitter.com/teaponpon" TargetMode="External"/><Relationship Id="rId201" Type="http://schemas.openxmlformats.org/officeDocument/2006/relationships/hyperlink" Target="http://abs.twimg.com/sticky/default_profile_images/default_profile_normal.png" TargetMode="External"/><Relationship Id="rId285" Type="http://schemas.openxmlformats.org/officeDocument/2006/relationships/hyperlink" Target="http://pbs.twimg.com/profile_images/849766763789144064/7hlKWELG_normal.jpg" TargetMode="External"/><Relationship Id="rId506" Type="http://schemas.openxmlformats.org/officeDocument/2006/relationships/hyperlink" Target="http://pbs.twimg.com/profile_images/660040977420300288/LLIeHDsv_normal.jpg" TargetMode="External"/><Relationship Id="rId853" Type="http://schemas.openxmlformats.org/officeDocument/2006/relationships/hyperlink" Target="https://twitter.com/kankipub" TargetMode="External"/><Relationship Id="rId492" Type="http://schemas.openxmlformats.org/officeDocument/2006/relationships/hyperlink" Target="http://pbs.twimg.com/profile_images/3449451122/a937307b67b22d3bb191a80a769ae78f_normal.jpeg" TargetMode="External"/><Relationship Id="rId713" Type="http://schemas.openxmlformats.org/officeDocument/2006/relationships/hyperlink" Target="https://twitter.com/caileefrancis" TargetMode="External"/><Relationship Id="rId797" Type="http://schemas.openxmlformats.org/officeDocument/2006/relationships/hyperlink" Target="https://twitter.com/idevadhikari" TargetMode="External"/><Relationship Id="rId145" Type="http://schemas.openxmlformats.org/officeDocument/2006/relationships/hyperlink" Target="http://t.co/OIPoJqgpbq" TargetMode="External"/><Relationship Id="rId352" Type="http://schemas.openxmlformats.org/officeDocument/2006/relationships/hyperlink" Target="http://pbs.twimg.com/profile_images/943733810692218881/KdbX5Xso_normal.jpg" TargetMode="External"/><Relationship Id="rId212" Type="http://schemas.openxmlformats.org/officeDocument/2006/relationships/hyperlink" Target="http://pbs.twimg.com/profile_images/820293359310807040/nYlIdch4_normal.jpg" TargetMode="External"/><Relationship Id="rId657" Type="http://schemas.openxmlformats.org/officeDocument/2006/relationships/hyperlink" Target="https://twitter.com/gracielastesano" TargetMode="External"/><Relationship Id="rId864" Type="http://schemas.openxmlformats.org/officeDocument/2006/relationships/hyperlink" Target="https://twitter.com/rebeccagrace234" TargetMode="External"/><Relationship Id="rId296" Type="http://schemas.openxmlformats.org/officeDocument/2006/relationships/hyperlink" Target="http://pbs.twimg.com/profile_images/816419223337472000/9V61ntXe_normal.jpg" TargetMode="External"/><Relationship Id="rId517" Type="http://schemas.openxmlformats.org/officeDocument/2006/relationships/hyperlink" Target="http://pbs.twimg.com/profile_images/916651437693661186/mFJsljFc_normal.jpg" TargetMode="External"/><Relationship Id="rId724" Type="http://schemas.openxmlformats.org/officeDocument/2006/relationships/hyperlink" Target="https://twitter.com/erga41" TargetMode="External"/><Relationship Id="rId60" Type="http://schemas.openxmlformats.org/officeDocument/2006/relationships/hyperlink" Target="http://t.co/i8ZBVuMnyz" TargetMode="External"/><Relationship Id="rId156" Type="http://schemas.openxmlformats.org/officeDocument/2006/relationships/hyperlink" Target="https://t.co/oBSgWVZTcZ" TargetMode="External"/><Relationship Id="rId363" Type="http://schemas.openxmlformats.org/officeDocument/2006/relationships/hyperlink" Target="http://pbs.twimg.com/profile_images/858606013938716672/92qPwUv5_normal.jpg" TargetMode="External"/><Relationship Id="rId570" Type="http://schemas.openxmlformats.org/officeDocument/2006/relationships/hyperlink" Target="https://twitter.com/carolinelundsf" TargetMode="External"/><Relationship Id="rId223" Type="http://schemas.openxmlformats.org/officeDocument/2006/relationships/hyperlink" Target="http://pbs.twimg.com/profile_images/943797099048685569/xFoq6rTR_normal.jpg" TargetMode="External"/><Relationship Id="rId430" Type="http://schemas.openxmlformats.org/officeDocument/2006/relationships/hyperlink" Target="http://pbs.twimg.com/profile_images/864904191701114880/DjXg4AKM_normal.jpg" TargetMode="External"/><Relationship Id="rId668" Type="http://schemas.openxmlformats.org/officeDocument/2006/relationships/hyperlink" Target="https://twitter.com/kokonag222" TargetMode="External"/><Relationship Id="rId875" Type="http://schemas.openxmlformats.org/officeDocument/2006/relationships/hyperlink" Target="https://twitter.com/wibradiolive" TargetMode="External"/><Relationship Id="rId18" Type="http://schemas.openxmlformats.org/officeDocument/2006/relationships/hyperlink" Target="http://t.co/Z2A4m7UeSv" TargetMode="External"/><Relationship Id="rId528" Type="http://schemas.openxmlformats.org/officeDocument/2006/relationships/hyperlink" Target="http://pbs.twimg.com/profile_images/943638122956406784/OizudAiJ_normal.jpg" TargetMode="External"/><Relationship Id="rId735" Type="http://schemas.openxmlformats.org/officeDocument/2006/relationships/hyperlink" Target="https://twitter.com/mayasan_gg" TargetMode="External"/><Relationship Id="rId167" Type="http://schemas.openxmlformats.org/officeDocument/2006/relationships/hyperlink" Target="https://t.co/vptKNLpo3o" TargetMode="External"/><Relationship Id="rId374" Type="http://schemas.openxmlformats.org/officeDocument/2006/relationships/hyperlink" Target="http://pbs.twimg.com/profile_images/939701035345604609/fI_gU5LC_normal.jpg" TargetMode="External"/><Relationship Id="rId581" Type="http://schemas.openxmlformats.org/officeDocument/2006/relationships/hyperlink" Target="https://twitter.com/amazon" TargetMode="External"/><Relationship Id="rId71" Type="http://schemas.openxmlformats.org/officeDocument/2006/relationships/hyperlink" Target="http://t.co/R8MA2guEBY" TargetMode="External"/><Relationship Id="rId234" Type="http://schemas.openxmlformats.org/officeDocument/2006/relationships/hyperlink" Target="http://pbs.twimg.com/profile_images/2845733569/f29eb1c7ef164d3e3b5fabb8d71ef894_normal.png" TargetMode="External"/><Relationship Id="rId679" Type="http://schemas.openxmlformats.org/officeDocument/2006/relationships/hyperlink" Target="https://twitter.com/p3drox" TargetMode="External"/><Relationship Id="rId802" Type="http://schemas.openxmlformats.org/officeDocument/2006/relationships/hyperlink" Target="https://twitter.com/tesigotuitero" TargetMode="External"/><Relationship Id="rId886" Type="http://schemas.openxmlformats.org/officeDocument/2006/relationships/hyperlink" Target="https://twitter.com/eugenieferguso8" TargetMode="External"/><Relationship Id="rId2" Type="http://schemas.openxmlformats.org/officeDocument/2006/relationships/hyperlink" Target="https://t.co/rAzv3rmLNg" TargetMode="External"/><Relationship Id="rId29" Type="http://schemas.openxmlformats.org/officeDocument/2006/relationships/hyperlink" Target="https://t.co/Qftzc9TVmb" TargetMode="External"/><Relationship Id="rId441" Type="http://schemas.openxmlformats.org/officeDocument/2006/relationships/hyperlink" Target="http://pbs.twimg.com/profile_images/892042185981534208/dlOMxV6o_normal.jpg" TargetMode="External"/><Relationship Id="rId539" Type="http://schemas.openxmlformats.org/officeDocument/2006/relationships/hyperlink" Target="http://pbs.twimg.com/profile_images/908613567317811201/eKiJ88qc_normal.jpg" TargetMode="External"/><Relationship Id="rId746" Type="http://schemas.openxmlformats.org/officeDocument/2006/relationships/hyperlink" Target="https://twitter.com/kik_carmelmoore" TargetMode="External"/><Relationship Id="rId178" Type="http://schemas.openxmlformats.org/officeDocument/2006/relationships/hyperlink" Target="https://t.co/pUO3r2OEBr" TargetMode="External"/><Relationship Id="rId301" Type="http://schemas.openxmlformats.org/officeDocument/2006/relationships/hyperlink" Target="http://pbs.twimg.com/profile_images/829510640020574208/-FGk3AqV_normal.jpg" TargetMode="External"/><Relationship Id="rId82" Type="http://schemas.openxmlformats.org/officeDocument/2006/relationships/hyperlink" Target="https://t.co/z4HOBrttwE" TargetMode="External"/><Relationship Id="rId385" Type="http://schemas.openxmlformats.org/officeDocument/2006/relationships/hyperlink" Target="http://pbs.twimg.com/profile_images/943797877142409223/XKu7MSKr_normal.jpg" TargetMode="External"/><Relationship Id="rId592" Type="http://schemas.openxmlformats.org/officeDocument/2006/relationships/hyperlink" Target="https://twitter.com/rengren" TargetMode="External"/><Relationship Id="rId606" Type="http://schemas.openxmlformats.org/officeDocument/2006/relationships/hyperlink" Target="https://twitter.com/daysinewborn663" TargetMode="External"/><Relationship Id="rId813" Type="http://schemas.openxmlformats.org/officeDocument/2006/relationships/hyperlink" Target="https://twitter.com/murasakimitsuru" TargetMode="External"/><Relationship Id="rId245" Type="http://schemas.openxmlformats.org/officeDocument/2006/relationships/hyperlink" Target="http://pbs.twimg.com/profile_images/585990080394731520/I2YqZKwg_normal.jpg" TargetMode="External"/><Relationship Id="rId452" Type="http://schemas.openxmlformats.org/officeDocument/2006/relationships/hyperlink" Target="http://pbs.twimg.com/profile_images/912939172444254208/V-IWhTDY_normal.jpg" TargetMode="External"/><Relationship Id="rId897" Type="http://schemas.openxmlformats.org/officeDocument/2006/relationships/hyperlink" Target="https://twitter.com/matillion" TargetMode="External"/><Relationship Id="rId105" Type="http://schemas.openxmlformats.org/officeDocument/2006/relationships/hyperlink" Target="https://t.co/0xO682Pp5N" TargetMode="External"/><Relationship Id="rId312" Type="http://schemas.openxmlformats.org/officeDocument/2006/relationships/hyperlink" Target="http://pbs.twimg.com/profile_images/750088413311827968/-Dp-SFSI_normal.jpg" TargetMode="External"/><Relationship Id="rId757" Type="http://schemas.openxmlformats.org/officeDocument/2006/relationships/hyperlink" Target="https://twitter.com/imnotanironwall" TargetMode="External"/><Relationship Id="rId93" Type="http://schemas.openxmlformats.org/officeDocument/2006/relationships/hyperlink" Target="http://t.co/kEhskPpttc" TargetMode="External"/><Relationship Id="rId189" Type="http://schemas.openxmlformats.org/officeDocument/2006/relationships/hyperlink" Target="https://t.co/U2BSNMeP3q" TargetMode="External"/><Relationship Id="rId396" Type="http://schemas.openxmlformats.org/officeDocument/2006/relationships/hyperlink" Target="http://pbs.twimg.com/profile_images/934508578563530752/c8YUaDPQ_normal.jpg" TargetMode="External"/><Relationship Id="rId617" Type="http://schemas.openxmlformats.org/officeDocument/2006/relationships/hyperlink" Target="https://twitter.com/sp&#305;egel_alles" TargetMode="External"/><Relationship Id="rId824" Type="http://schemas.openxmlformats.org/officeDocument/2006/relationships/hyperlink" Target="https://twitter.com/k2_ryuku" TargetMode="External"/><Relationship Id="rId256" Type="http://schemas.openxmlformats.org/officeDocument/2006/relationships/hyperlink" Target="http://pbs.twimg.com/profile_images/877528507613679616/vyq00owL_normal.jpg" TargetMode="External"/><Relationship Id="rId463" Type="http://schemas.openxmlformats.org/officeDocument/2006/relationships/hyperlink" Target="http://pbs.twimg.com/profile_images/877782769903878144/7iH16BTH_normal.jpg" TargetMode="External"/><Relationship Id="rId670" Type="http://schemas.openxmlformats.org/officeDocument/2006/relationships/hyperlink" Target="https://twitter.com/1tomstraw" TargetMode="External"/><Relationship Id="rId116" Type="http://schemas.openxmlformats.org/officeDocument/2006/relationships/hyperlink" Target="https://t.co/RQ3dy5LI0I" TargetMode="External"/><Relationship Id="rId323" Type="http://schemas.openxmlformats.org/officeDocument/2006/relationships/hyperlink" Target="http://pbs.twimg.com/profile_images/874266960443330561/bk7OB_ea_normal.jpg" TargetMode="External"/><Relationship Id="rId530" Type="http://schemas.openxmlformats.org/officeDocument/2006/relationships/hyperlink" Target="http://pbs.twimg.com/profile_images/839047839887962112/CsmAZNq0_normal.jpg" TargetMode="External"/><Relationship Id="rId768" Type="http://schemas.openxmlformats.org/officeDocument/2006/relationships/hyperlink" Target="https://twitter.com/misty_sulouff" TargetMode="External"/><Relationship Id="rId20" Type="http://schemas.openxmlformats.org/officeDocument/2006/relationships/hyperlink" Target="http://t.co/QEGQlrOe1U" TargetMode="External"/><Relationship Id="rId628" Type="http://schemas.openxmlformats.org/officeDocument/2006/relationships/hyperlink" Target="https://twitter.com/mitrasphere_pr" TargetMode="External"/><Relationship Id="rId835" Type="http://schemas.openxmlformats.org/officeDocument/2006/relationships/hyperlink" Target="https://twitter.com/jetaylor75" TargetMode="External"/><Relationship Id="rId267" Type="http://schemas.openxmlformats.org/officeDocument/2006/relationships/hyperlink" Target="http://pbs.twimg.com/profile_images/896652656776806401/e42_wr8S_normal.jpg" TargetMode="External"/><Relationship Id="rId474" Type="http://schemas.openxmlformats.org/officeDocument/2006/relationships/hyperlink" Target="http://pbs.twimg.com/profile_images/555108716996210688/X6X2vny4_normal.jpeg" TargetMode="External"/><Relationship Id="rId127" Type="http://schemas.openxmlformats.org/officeDocument/2006/relationships/hyperlink" Target="https://t.co/iKX2HJ9o9i" TargetMode="External"/><Relationship Id="rId681" Type="http://schemas.openxmlformats.org/officeDocument/2006/relationships/hyperlink" Target="https://twitter.com/cgilferrara" TargetMode="External"/><Relationship Id="rId779" Type="http://schemas.openxmlformats.org/officeDocument/2006/relationships/hyperlink" Target="https://twitter.com/fs_twi" TargetMode="External"/><Relationship Id="rId902" Type="http://schemas.openxmlformats.org/officeDocument/2006/relationships/hyperlink" Target="https://twitter.com/priscilla_slack" TargetMode="External"/><Relationship Id="rId31" Type="http://schemas.openxmlformats.org/officeDocument/2006/relationships/hyperlink" Target="https://t.co/zylHmadzPh" TargetMode="External"/><Relationship Id="rId334" Type="http://schemas.openxmlformats.org/officeDocument/2006/relationships/hyperlink" Target="http://pbs.twimg.com/profile_images/1597970456/____2010_normal.jpg" TargetMode="External"/><Relationship Id="rId541" Type="http://schemas.openxmlformats.org/officeDocument/2006/relationships/hyperlink" Target="http://pbs.twimg.com/profile_images/943798276263989248/rtF5b24A_normal.jpg" TargetMode="External"/><Relationship Id="rId639" Type="http://schemas.openxmlformats.org/officeDocument/2006/relationships/hyperlink" Target="https://twitter.com/virgilrapp849" TargetMode="External"/><Relationship Id="rId180" Type="http://schemas.openxmlformats.org/officeDocument/2006/relationships/hyperlink" Target="https://t.co/psCREi3xzH" TargetMode="External"/><Relationship Id="rId278" Type="http://schemas.openxmlformats.org/officeDocument/2006/relationships/hyperlink" Target="http://pbs.twimg.com/profile_images/589119358703640576/lFkuLrii_normal.jpg" TargetMode="External"/><Relationship Id="rId401" Type="http://schemas.openxmlformats.org/officeDocument/2006/relationships/hyperlink" Target="http://pbs.twimg.com/profile_images/939988767968038913/qo7_CYbZ_normal.jpg" TargetMode="External"/><Relationship Id="rId846" Type="http://schemas.openxmlformats.org/officeDocument/2006/relationships/hyperlink" Target="https://twitter.com/nobochin55110" TargetMode="External"/><Relationship Id="rId485" Type="http://schemas.openxmlformats.org/officeDocument/2006/relationships/hyperlink" Target="http://pbs.twimg.com/profile_images/504086886684454912/HmRI1aiA_normal.png" TargetMode="External"/><Relationship Id="rId692" Type="http://schemas.openxmlformats.org/officeDocument/2006/relationships/hyperlink" Target="https://twitter.com/yuyan0108" TargetMode="External"/><Relationship Id="rId706" Type="http://schemas.openxmlformats.org/officeDocument/2006/relationships/hyperlink" Target="https://twitter.com/shondamccune591" TargetMode="External"/><Relationship Id="rId913" Type="http://schemas.openxmlformats.org/officeDocument/2006/relationships/hyperlink" Target="https://twitter.com/stiqzfdvtouv6oh" TargetMode="External"/><Relationship Id="rId42" Type="http://schemas.openxmlformats.org/officeDocument/2006/relationships/hyperlink" Target="http://t.co/XxiIjnYWD7" TargetMode="External"/><Relationship Id="rId138" Type="http://schemas.openxmlformats.org/officeDocument/2006/relationships/hyperlink" Target="http://t.co/p7scVZT0Sy" TargetMode="External"/><Relationship Id="rId345" Type="http://schemas.openxmlformats.org/officeDocument/2006/relationships/hyperlink" Target="http://pbs.twimg.com/profile_images/943087783672913921/N-WaVDpv_normal.jpg" TargetMode="External"/><Relationship Id="rId552" Type="http://schemas.openxmlformats.org/officeDocument/2006/relationships/hyperlink" Target="http://pbs.twimg.com/profile_images/938271185397256194/mJ8Xiq9D_normal.jpg" TargetMode="External"/><Relationship Id="rId191" Type="http://schemas.openxmlformats.org/officeDocument/2006/relationships/hyperlink" Target="https://t.co/PIknIkuRhF" TargetMode="External"/><Relationship Id="rId205" Type="http://schemas.openxmlformats.org/officeDocument/2006/relationships/hyperlink" Target="http://pbs.twimg.com/profile_images/870392650196807682/7kKZnOoh_normal.jpg" TargetMode="External"/><Relationship Id="rId412" Type="http://schemas.openxmlformats.org/officeDocument/2006/relationships/hyperlink" Target="http://pbs.twimg.com/profile_images/1234720129/2011012423250000_normal.JPG" TargetMode="External"/><Relationship Id="rId857" Type="http://schemas.openxmlformats.org/officeDocument/2006/relationships/hyperlink" Target="https://twitter.com/onlineglossary" TargetMode="External"/><Relationship Id="rId289" Type="http://schemas.openxmlformats.org/officeDocument/2006/relationships/hyperlink" Target="http://pbs.twimg.com/profile_images/727221145712361475/0E5XQTLv_normal.jpg" TargetMode="External"/><Relationship Id="rId496" Type="http://schemas.openxmlformats.org/officeDocument/2006/relationships/hyperlink" Target="http://pbs.twimg.com/profile_images/729707929704669184/GEpXztUX_normal.jpg" TargetMode="External"/><Relationship Id="rId717" Type="http://schemas.openxmlformats.org/officeDocument/2006/relationships/hyperlink" Target="https://twitter.com/az_puyo" TargetMode="External"/><Relationship Id="rId53" Type="http://schemas.openxmlformats.org/officeDocument/2006/relationships/hyperlink" Target="https://t.co/dX9QXpZvg3" TargetMode="External"/><Relationship Id="rId149" Type="http://schemas.openxmlformats.org/officeDocument/2006/relationships/hyperlink" Target="http://t.co/sxg9mbT5HZ" TargetMode="External"/><Relationship Id="rId356" Type="http://schemas.openxmlformats.org/officeDocument/2006/relationships/hyperlink" Target="http://pbs.twimg.com/profile_images/711566409004744704/VQGR92IV_normal.jpg" TargetMode="External"/><Relationship Id="rId563" Type="http://schemas.openxmlformats.org/officeDocument/2006/relationships/hyperlink" Target="https://twitter.com/jeniferfranck61" TargetMode="External"/><Relationship Id="rId770" Type="http://schemas.openxmlformats.org/officeDocument/2006/relationships/hyperlink" Target="https://twitter.com/rcalabelgroupuk" TargetMode="External"/><Relationship Id="rId216" Type="http://schemas.openxmlformats.org/officeDocument/2006/relationships/hyperlink" Target="http://pbs.twimg.com/profile_images/807948539338715136/KmD2d9tU_normal.jpg" TargetMode="External"/><Relationship Id="rId423" Type="http://schemas.openxmlformats.org/officeDocument/2006/relationships/hyperlink" Target="http://pbs.twimg.com/profile_images/773750398238720000/5SdcDM-J_normal.jpg" TargetMode="External"/><Relationship Id="rId868" Type="http://schemas.openxmlformats.org/officeDocument/2006/relationships/hyperlink" Target="https://twitter.com/bluebirdbrige" TargetMode="External"/><Relationship Id="rId630" Type="http://schemas.openxmlformats.org/officeDocument/2006/relationships/hyperlink" Target="https://twitter.com/witsetse" TargetMode="External"/><Relationship Id="rId728" Type="http://schemas.openxmlformats.org/officeDocument/2006/relationships/hyperlink" Target="https://twitter.com/authorltaylor" TargetMode="External"/><Relationship Id="rId64" Type="http://schemas.openxmlformats.org/officeDocument/2006/relationships/hyperlink" Target="https://t.co/r8HD6hxFPh" TargetMode="External"/><Relationship Id="rId367" Type="http://schemas.openxmlformats.org/officeDocument/2006/relationships/hyperlink" Target="http://abs.twimg.com/sticky/default_profile_images/default_profile_normal.png" TargetMode="External"/><Relationship Id="rId574" Type="http://schemas.openxmlformats.org/officeDocument/2006/relationships/hyperlink" Target="https://twitter.com/yourbookzone" TargetMode="External"/><Relationship Id="rId227" Type="http://schemas.openxmlformats.org/officeDocument/2006/relationships/hyperlink" Target="http://pbs.twimg.com/profile_images/871847477078405120/fqeUC6mm_normal.jpg" TargetMode="External"/><Relationship Id="rId781" Type="http://schemas.openxmlformats.org/officeDocument/2006/relationships/hyperlink" Target="https://twitter.com/gracenmiller" TargetMode="External"/><Relationship Id="rId879" Type="http://schemas.openxmlformats.org/officeDocument/2006/relationships/hyperlink" Target="https://twitter.com/shuhei0919y" TargetMode="External"/><Relationship Id="rId434" Type="http://schemas.openxmlformats.org/officeDocument/2006/relationships/hyperlink" Target="http://pbs.twimg.com/profile_images/934677374565679105/f3skcgZL_normal.jpg" TargetMode="External"/><Relationship Id="rId641" Type="http://schemas.openxmlformats.org/officeDocument/2006/relationships/hyperlink" Target="https://twitter.com/jdaykin" TargetMode="External"/><Relationship Id="rId739" Type="http://schemas.openxmlformats.org/officeDocument/2006/relationships/hyperlink" Target="https://twitter.com/authorshout" TargetMode="External"/><Relationship Id="rId280" Type="http://schemas.openxmlformats.org/officeDocument/2006/relationships/hyperlink" Target="http://pbs.twimg.com/profile_images/892808868572606466/TFWKYE0g_normal.jpg" TargetMode="External"/><Relationship Id="rId501" Type="http://schemas.openxmlformats.org/officeDocument/2006/relationships/hyperlink" Target="http://pbs.twimg.com/profile_images/811791946590978048/_U9v-_E3_normal.jpg" TargetMode="External"/><Relationship Id="rId75" Type="http://schemas.openxmlformats.org/officeDocument/2006/relationships/hyperlink" Target="https://t.co/XEtPZkOPPP" TargetMode="External"/><Relationship Id="rId140" Type="http://schemas.openxmlformats.org/officeDocument/2006/relationships/hyperlink" Target="https://t.co/vLJwViVdjy" TargetMode="External"/><Relationship Id="rId378" Type="http://schemas.openxmlformats.org/officeDocument/2006/relationships/hyperlink" Target="http://pbs.twimg.com/profile_images/2611565824/Jackie_makeover_normal.JPG" TargetMode="External"/><Relationship Id="rId585" Type="http://schemas.openxmlformats.org/officeDocument/2006/relationships/hyperlink" Target="https://twitter.com/meredithdrake42" TargetMode="External"/><Relationship Id="rId792" Type="http://schemas.openxmlformats.org/officeDocument/2006/relationships/hyperlink" Target="https://twitter.com/authorkzink" TargetMode="External"/><Relationship Id="rId806" Type="http://schemas.openxmlformats.org/officeDocument/2006/relationships/hyperlink" Target="https://twitter.com/juliaangwin" TargetMode="External"/><Relationship Id="rId6" Type="http://schemas.openxmlformats.org/officeDocument/2006/relationships/hyperlink" Target="https://t.co/kY98f35IOp" TargetMode="External"/><Relationship Id="rId238" Type="http://schemas.openxmlformats.org/officeDocument/2006/relationships/hyperlink" Target="http://pbs.twimg.com/profile_images/664130537305411584/F8oLmKeD_normal.jpg" TargetMode="External"/><Relationship Id="rId445" Type="http://schemas.openxmlformats.org/officeDocument/2006/relationships/hyperlink" Target="http://pbs.twimg.com/profile_images/2298593721/z5fjd1daof0vkq0bkqpr_normal.jpeg" TargetMode="External"/><Relationship Id="rId652" Type="http://schemas.openxmlformats.org/officeDocument/2006/relationships/hyperlink" Target="https://twitter.com/faktillon" TargetMode="External"/><Relationship Id="rId291" Type="http://schemas.openxmlformats.org/officeDocument/2006/relationships/hyperlink" Target="http://abs.twimg.com/sticky/default_profile_images/default_profile_normal.png" TargetMode="External"/><Relationship Id="rId305" Type="http://schemas.openxmlformats.org/officeDocument/2006/relationships/hyperlink" Target="http://pbs.twimg.com/profile_images/943798058650914816/w-nHql3O_normal.jpg" TargetMode="External"/><Relationship Id="rId512" Type="http://schemas.openxmlformats.org/officeDocument/2006/relationships/hyperlink" Target="http://pbs.twimg.com/profile_images/559420141771829248/9sDOqcXf_normal.png" TargetMode="External"/><Relationship Id="rId86" Type="http://schemas.openxmlformats.org/officeDocument/2006/relationships/hyperlink" Target="https://t.co/bselGvvT1g" TargetMode="External"/><Relationship Id="rId151" Type="http://schemas.openxmlformats.org/officeDocument/2006/relationships/hyperlink" Target="https://t.co/2kCJiFv1jV" TargetMode="External"/><Relationship Id="rId389" Type="http://schemas.openxmlformats.org/officeDocument/2006/relationships/hyperlink" Target="http://pbs.twimg.com/profile_images/643463870007394304/mrNwNu5F_normal.jpg" TargetMode="External"/><Relationship Id="rId596" Type="http://schemas.openxmlformats.org/officeDocument/2006/relationships/hyperlink" Target="https://twitter.com/solsticepublish" TargetMode="External"/><Relationship Id="rId817" Type="http://schemas.openxmlformats.org/officeDocument/2006/relationships/hyperlink" Target="https://twitter.com/noelbarwood" TargetMode="External"/><Relationship Id="rId249" Type="http://schemas.openxmlformats.org/officeDocument/2006/relationships/hyperlink" Target="http://pbs.twimg.com/profile_images/852818913947557889/qg_hBqbW_normal.jpg" TargetMode="External"/><Relationship Id="rId456" Type="http://schemas.openxmlformats.org/officeDocument/2006/relationships/hyperlink" Target="http://pbs.twimg.com/profile_images/1233634176/NSS_Facebook1_normal.jpg" TargetMode="External"/><Relationship Id="rId663" Type="http://schemas.openxmlformats.org/officeDocument/2006/relationships/hyperlink" Target="https://twitter.com/ganz3104" TargetMode="External"/><Relationship Id="rId870" Type="http://schemas.openxmlformats.org/officeDocument/2006/relationships/hyperlink" Target="https://twitter.com/gta5_hqck" TargetMode="External"/><Relationship Id="rId13" Type="http://schemas.openxmlformats.org/officeDocument/2006/relationships/hyperlink" Target="http://t.co/z714fu5FpP" TargetMode="External"/><Relationship Id="rId109" Type="http://schemas.openxmlformats.org/officeDocument/2006/relationships/hyperlink" Target="https://t.co/R4cUS5nmVA" TargetMode="External"/><Relationship Id="rId316" Type="http://schemas.openxmlformats.org/officeDocument/2006/relationships/hyperlink" Target="http://pbs.twimg.com/profile_images/612185464460611584/5yIjbxB0_normal.png" TargetMode="External"/><Relationship Id="rId523" Type="http://schemas.openxmlformats.org/officeDocument/2006/relationships/hyperlink" Target="http://pbs.twimg.com/profile_images/815222536992456705/UdgE1FtO_normal.jpg" TargetMode="External"/><Relationship Id="rId97" Type="http://schemas.openxmlformats.org/officeDocument/2006/relationships/hyperlink" Target="http://t.co/c8Bb8ViEJU" TargetMode="External"/><Relationship Id="rId730" Type="http://schemas.openxmlformats.org/officeDocument/2006/relationships/hyperlink" Target="https://twitter.com/gigihardin1523" TargetMode="External"/><Relationship Id="rId828" Type="http://schemas.openxmlformats.org/officeDocument/2006/relationships/hyperlink" Target="https://twitter.com/garybizzo" TargetMode="External"/><Relationship Id="rId162" Type="http://schemas.openxmlformats.org/officeDocument/2006/relationships/hyperlink" Target="https://t.co/Yj4abcEERr" TargetMode="External"/><Relationship Id="rId467" Type="http://schemas.openxmlformats.org/officeDocument/2006/relationships/hyperlink" Target="http://pbs.twimg.com/profile_images/704942543230918657/JNsSZbxF_normal.jpg" TargetMode="External"/><Relationship Id="rId674" Type="http://schemas.openxmlformats.org/officeDocument/2006/relationships/hyperlink" Target="https://twitter.com/haylenbeck" TargetMode="External"/><Relationship Id="rId881" Type="http://schemas.openxmlformats.org/officeDocument/2006/relationships/hyperlink" Target="https://twitter.com/queenhoneybee50" TargetMode="External"/><Relationship Id="rId24" Type="http://schemas.openxmlformats.org/officeDocument/2006/relationships/hyperlink" Target="https://t.co/puXRU4B7hs" TargetMode="External"/><Relationship Id="rId327" Type="http://schemas.openxmlformats.org/officeDocument/2006/relationships/hyperlink" Target="http://pbs.twimg.com/profile_images/857132352027463680/I3rM17Dp_normal.jpg" TargetMode="External"/><Relationship Id="rId534" Type="http://schemas.openxmlformats.org/officeDocument/2006/relationships/hyperlink" Target="http://pbs.twimg.com/profile_images/907652118688829440/FrshWMKt_normal.jpg" TargetMode="External"/><Relationship Id="rId741" Type="http://schemas.openxmlformats.org/officeDocument/2006/relationships/hyperlink" Target="https://twitter.com/pizzazz_books" TargetMode="External"/><Relationship Id="rId839" Type="http://schemas.openxmlformats.org/officeDocument/2006/relationships/hyperlink" Target="https://twitter.com/tammysdragonfly" TargetMode="External"/><Relationship Id="rId173" Type="http://schemas.openxmlformats.org/officeDocument/2006/relationships/hyperlink" Target="https://t.co/wSjGHNRgus" TargetMode="External"/><Relationship Id="rId380" Type="http://schemas.openxmlformats.org/officeDocument/2006/relationships/hyperlink" Target="http://pbs.twimg.com/profile_images/779500670948749312/7lQ7a0hy_normal.jpg" TargetMode="External"/><Relationship Id="rId601" Type="http://schemas.openxmlformats.org/officeDocument/2006/relationships/hyperlink" Target="https://twitter.com/starwars_store" TargetMode="External"/><Relationship Id="rId240" Type="http://schemas.openxmlformats.org/officeDocument/2006/relationships/hyperlink" Target="http://pbs.twimg.com/profile_images/613021488313077762/WnYjx3yu_normal.png" TargetMode="External"/><Relationship Id="rId478" Type="http://schemas.openxmlformats.org/officeDocument/2006/relationships/hyperlink" Target="http://pbs.twimg.com/profile_images/2775982473/adb1512986734d2cbbf4ed7e3b56eb1e_normal.jpeg" TargetMode="External"/><Relationship Id="rId685" Type="http://schemas.openxmlformats.org/officeDocument/2006/relationships/hyperlink" Target="https://twitter.com/doredoreving" TargetMode="External"/><Relationship Id="rId892" Type="http://schemas.openxmlformats.org/officeDocument/2006/relationships/hyperlink" Target="https://twitter.com/eangeluskehler" TargetMode="External"/><Relationship Id="rId906" Type="http://schemas.openxmlformats.org/officeDocument/2006/relationships/hyperlink" Target="https://twitter.com/suberu_banana" TargetMode="External"/><Relationship Id="rId35" Type="http://schemas.openxmlformats.org/officeDocument/2006/relationships/hyperlink" Target="http://t.co/g1v2WbOY4v" TargetMode="External"/><Relationship Id="rId100" Type="http://schemas.openxmlformats.org/officeDocument/2006/relationships/hyperlink" Target="https://t.co/4NukslfPon" TargetMode="External"/><Relationship Id="rId338" Type="http://schemas.openxmlformats.org/officeDocument/2006/relationships/hyperlink" Target="http://pbs.twimg.com/profile_images/572025863232888833/jB3DkTcN_normal.jpeg" TargetMode="External"/><Relationship Id="rId545" Type="http://schemas.openxmlformats.org/officeDocument/2006/relationships/hyperlink" Target="http://pbs.twimg.com/profile_images/942022065909043200/UYI5VLrf_normal.jpg" TargetMode="External"/><Relationship Id="rId752" Type="http://schemas.openxmlformats.org/officeDocument/2006/relationships/hyperlink" Target="https://twitter.com/twittecno" TargetMode="External"/><Relationship Id="rId184" Type="http://schemas.openxmlformats.org/officeDocument/2006/relationships/hyperlink" Target="http://t.co/UVvVmGwAvZ" TargetMode="External"/><Relationship Id="rId391" Type="http://schemas.openxmlformats.org/officeDocument/2006/relationships/hyperlink" Target="http://pbs.twimg.com/profile_images/901030403548430336/JPO7ZeId_normal.jpg" TargetMode="External"/><Relationship Id="rId405" Type="http://schemas.openxmlformats.org/officeDocument/2006/relationships/hyperlink" Target="http://pbs.twimg.com/profile_images/932156394006106112/CiW5k9xR_normal.jpg" TargetMode="External"/><Relationship Id="rId612" Type="http://schemas.openxmlformats.org/officeDocument/2006/relationships/hyperlink" Target="https://twitter.com/f4fshwyqdcs&#305;czv" TargetMode="External"/><Relationship Id="rId251" Type="http://schemas.openxmlformats.org/officeDocument/2006/relationships/hyperlink" Target="http://pbs.twimg.com/profile_images/930033965108310017/_YwPqu30_normal.jpg" TargetMode="External"/><Relationship Id="rId489" Type="http://schemas.openxmlformats.org/officeDocument/2006/relationships/hyperlink" Target="http://pbs.twimg.com/profile_images/798557490447347712/3DfXAaz__normal.jpg" TargetMode="External"/><Relationship Id="rId696" Type="http://schemas.openxmlformats.org/officeDocument/2006/relationships/hyperlink" Target="https://twitter.com/animeka_2010" TargetMode="External"/><Relationship Id="rId917" Type="http://schemas.openxmlformats.org/officeDocument/2006/relationships/vmlDrawing" Target="../drawings/vmlDrawing2.vml"/><Relationship Id="rId46" Type="http://schemas.openxmlformats.org/officeDocument/2006/relationships/hyperlink" Target="https://t.co/OJ5MwC00HQ" TargetMode="External"/><Relationship Id="rId349" Type="http://schemas.openxmlformats.org/officeDocument/2006/relationships/hyperlink" Target="http://pbs.twimg.com/profile_images/837641358223421442/8Uh88q57_normal.jpg" TargetMode="External"/><Relationship Id="rId556" Type="http://schemas.openxmlformats.org/officeDocument/2006/relationships/hyperlink" Target="https://twitter.com/artist19040511" TargetMode="External"/><Relationship Id="rId763" Type="http://schemas.openxmlformats.org/officeDocument/2006/relationships/hyperlink" Target="https://twitter.com/ragtaggiggagon" TargetMode="External"/><Relationship Id="rId111" Type="http://schemas.openxmlformats.org/officeDocument/2006/relationships/hyperlink" Target="https://t.co/A6A3V46BXF" TargetMode="External"/><Relationship Id="rId195" Type="http://schemas.openxmlformats.org/officeDocument/2006/relationships/hyperlink" Target="http://pbs.twimg.com/profile_images/901957817493573632/WX4HG7UX_normal.jpg" TargetMode="External"/><Relationship Id="rId209" Type="http://schemas.openxmlformats.org/officeDocument/2006/relationships/hyperlink" Target="http://pbs.twimg.com/profile_images/588974129266577408/LjziEZQ5_normal.jpg" TargetMode="External"/><Relationship Id="rId416" Type="http://schemas.openxmlformats.org/officeDocument/2006/relationships/hyperlink" Target="http://abs.twimg.com/sticky/default_profile_images/default_profile_normal.png" TargetMode="External"/><Relationship Id="rId623" Type="http://schemas.openxmlformats.org/officeDocument/2006/relationships/hyperlink" Target="https://twitter.com/shadyiaascendnt" TargetMode="External"/><Relationship Id="rId830" Type="http://schemas.openxmlformats.org/officeDocument/2006/relationships/hyperlink" Target="https://twitter.com/andrade1_carlos" TargetMode="External"/><Relationship Id="rId57" Type="http://schemas.openxmlformats.org/officeDocument/2006/relationships/hyperlink" Target="https://t.co/M09Xtsg1pn" TargetMode="External"/><Relationship Id="rId262" Type="http://schemas.openxmlformats.org/officeDocument/2006/relationships/hyperlink" Target="http://pbs.twimg.com/profile_images/853670462697521152/bPrydKOx_normal.jpg" TargetMode="External"/><Relationship Id="rId567" Type="http://schemas.openxmlformats.org/officeDocument/2006/relationships/hyperlink" Target="https://twitter.com/scottyday1984" TargetMode="External"/><Relationship Id="rId122" Type="http://schemas.openxmlformats.org/officeDocument/2006/relationships/hyperlink" Target="https://t.co/ojtfL4azGi" TargetMode="External"/><Relationship Id="rId774" Type="http://schemas.openxmlformats.org/officeDocument/2006/relationships/hyperlink" Target="https://twitter.com/iiyopurin" TargetMode="External"/><Relationship Id="rId427" Type="http://schemas.openxmlformats.org/officeDocument/2006/relationships/hyperlink" Target="http://pbs.twimg.com/profile_images/636019157302022144/cZjvjJtV_normal.jpg" TargetMode="External"/><Relationship Id="rId634" Type="http://schemas.openxmlformats.org/officeDocument/2006/relationships/hyperlink" Target="https://twitter.com/zzzwatar&#305;" TargetMode="External"/><Relationship Id="rId841" Type="http://schemas.openxmlformats.org/officeDocument/2006/relationships/hyperlink" Target="https://twitter.com/philo_shinkan" TargetMode="External"/><Relationship Id="rId273" Type="http://schemas.openxmlformats.org/officeDocument/2006/relationships/hyperlink" Target="http://pbs.twimg.com/profile_images/1465624909/twiteer____2EE_normal.jpg" TargetMode="External"/><Relationship Id="rId480" Type="http://schemas.openxmlformats.org/officeDocument/2006/relationships/hyperlink" Target="http://pbs.twimg.com/profile_images/921562496082857984/mrhJbS5Q_normal.jpg" TargetMode="External"/><Relationship Id="rId701" Type="http://schemas.openxmlformats.org/officeDocument/2006/relationships/hyperlink" Target="https://twitter.com/kr_lol_kakin" TargetMode="External"/><Relationship Id="rId68" Type="http://schemas.openxmlformats.org/officeDocument/2006/relationships/hyperlink" Target="https://t.co/dcNyxAh4gY" TargetMode="External"/><Relationship Id="rId133" Type="http://schemas.openxmlformats.org/officeDocument/2006/relationships/hyperlink" Target="https://t.co/rwbnUxghKJ" TargetMode="External"/><Relationship Id="rId340" Type="http://schemas.openxmlformats.org/officeDocument/2006/relationships/hyperlink" Target="http://pbs.twimg.com/profile_images/805213722192973824/ylTtguTd_normal.jpg" TargetMode="External"/><Relationship Id="rId578" Type="http://schemas.openxmlformats.org/officeDocument/2006/relationships/hyperlink" Target="https://twitter.com/naoper1019" TargetMode="External"/><Relationship Id="rId785" Type="http://schemas.openxmlformats.org/officeDocument/2006/relationships/hyperlink" Target="https://twitter.com/i_mahasin" TargetMode="External"/><Relationship Id="rId200" Type="http://schemas.openxmlformats.org/officeDocument/2006/relationships/hyperlink" Target="http://pbs.twimg.com/profile_images/544370680536391680/rXZ8vaHW_normal.jpeg" TargetMode="External"/><Relationship Id="rId438" Type="http://schemas.openxmlformats.org/officeDocument/2006/relationships/hyperlink" Target="http://pbs.twimg.com/profile_images/940927539853193217/Xlfd2dj7_normal.jpg" TargetMode="External"/><Relationship Id="rId645" Type="http://schemas.openxmlformats.org/officeDocument/2006/relationships/hyperlink" Target="https://twitter.com/mgegytlgpozujo1" TargetMode="External"/><Relationship Id="rId852" Type="http://schemas.openxmlformats.org/officeDocument/2006/relationships/hyperlink" Target="https://twitter.com/tech_tandem" TargetMode="External"/><Relationship Id="rId284" Type="http://schemas.openxmlformats.org/officeDocument/2006/relationships/hyperlink" Target="http://pbs.twimg.com/profile_images/935843669562728448/V1ecLEbC_normal.jpg" TargetMode="External"/><Relationship Id="rId491" Type="http://schemas.openxmlformats.org/officeDocument/2006/relationships/hyperlink" Target="http://pbs.twimg.com/profile_images/913564105801293824/v7wYqNkj_normal.jpg" TargetMode="External"/><Relationship Id="rId505" Type="http://schemas.openxmlformats.org/officeDocument/2006/relationships/hyperlink" Target="http://pbs.twimg.com/profile_images/816876359494438912/GVIEr5ua_normal.jpg" TargetMode="External"/><Relationship Id="rId712" Type="http://schemas.openxmlformats.org/officeDocument/2006/relationships/hyperlink" Target="https://twitter.com/pajarobien" TargetMode="External"/><Relationship Id="rId79" Type="http://schemas.openxmlformats.org/officeDocument/2006/relationships/hyperlink" Target="http://t.co/Ddxdx7tVAs" TargetMode="External"/><Relationship Id="rId144" Type="http://schemas.openxmlformats.org/officeDocument/2006/relationships/hyperlink" Target="http://t.co/4XF9ZTqyY1" TargetMode="External"/><Relationship Id="rId589" Type="http://schemas.openxmlformats.org/officeDocument/2006/relationships/hyperlink" Target="https://twitter.com/hinekurebow" TargetMode="External"/><Relationship Id="rId796" Type="http://schemas.openxmlformats.org/officeDocument/2006/relationships/hyperlink" Target="https://twitter.com/jannatulchaity0" TargetMode="External"/><Relationship Id="rId351" Type="http://schemas.openxmlformats.org/officeDocument/2006/relationships/hyperlink" Target="http://pbs.twimg.com/profile_images/866712280616054788/dMO0OrsZ_normal.jpg" TargetMode="External"/><Relationship Id="rId449" Type="http://schemas.openxmlformats.org/officeDocument/2006/relationships/hyperlink" Target="http://pbs.twimg.com/profile_images/926011851363696641/qQuEyrR-_normal.jpg" TargetMode="External"/><Relationship Id="rId656" Type="http://schemas.openxmlformats.org/officeDocument/2006/relationships/hyperlink" Target="https://twitter.com/authorc_anthony" TargetMode="External"/><Relationship Id="rId863" Type="http://schemas.openxmlformats.org/officeDocument/2006/relationships/hyperlink" Target="https://twitter.com/imas_sokugai" TargetMode="External"/><Relationship Id="rId211" Type="http://schemas.openxmlformats.org/officeDocument/2006/relationships/hyperlink" Target="http://pbs.twimg.com/profile_images/906956062451834880/0uEwkPXX_normal.jpg" TargetMode="External"/><Relationship Id="rId253" Type="http://schemas.openxmlformats.org/officeDocument/2006/relationships/hyperlink" Target="http://pbs.twimg.com/profile_images/902838519936163840/Syuqbjng_normal.jpg" TargetMode="External"/><Relationship Id="rId295" Type="http://schemas.openxmlformats.org/officeDocument/2006/relationships/hyperlink" Target="http://pbs.twimg.com/profile_images/719897767578087425/8ElN88_y_normal.jpg" TargetMode="External"/><Relationship Id="rId309" Type="http://schemas.openxmlformats.org/officeDocument/2006/relationships/hyperlink" Target="http://pbs.twimg.com/profile_images/939632320851484672/JCz-0O3H_normal.jpg" TargetMode="External"/><Relationship Id="rId460" Type="http://schemas.openxmlformats.org/officeDocument/2006/relationships/hyperlink" Target="http://pbs.twimg.com/profile_images/884977093221638144/XbCXwDYo_normal.jpg" TargetMode="External"/><Relationship Id="rId516" Type="http://schemas.openxmlformats.org/officeDocument/2006/relationships/hyperlink" Target="http://pbs.twimg.com/profile_images/3333552391/31875f5575c66fecea3319826ea9a21d_normal.jpeg" TargetMode="External"/><Relationship Id="rId698" Type="http://schemas.openxmlformats.org/officeDocument/2006/relationships/hyperlink" Target="https://twitter.com/soverybritish" TargetMode="External"/><Relationship Id="rId919" Type="http://schemas.openxmlformats.org/officeDocument/2006/relationships/comments" Target="../comments2.xml"/><Relationship Id="rId48" Type="http://schemas.openxmlformats.org/officeDocument/2006/relationships/hyperlink" Target="https://t.co/Mf7cLlpEx6" TargetMode="External"/><Relationship Id="rId113" Type="http://schemas.openxmlformats.org/officeDocument/2006/relationships/hyperlink" Target="https://t.co/iovK9xlFBb" TargetMode="External"/><Relationship Id="rId320" Type="http://schemas.openxmlformats.org/officeDocument/2006/relationships/hyperlink" Target="http://pbs.twimg.com/profile_images/539116060914376704/NNcNVxaO_normal.jpeg" TargetMode="External"/><Relationship Id="rId558" Type="http://schemas.openxmlformats.org/officeDocument/2006/relationships/hyperlink" Target="https://twitter.com/tarataylorquinn" TargetMode="External"/><Relationship Id="rId723" Type="http://schemas.openxmlformats.org/officeDocument/2006/relationships/hyperlink" Target="https://twitter.com/diarrhingus" TargetMode="External"/><Relationship Id="rId765" Type="http://schemas.openxmlformats.org/officeDocument/2006/relationships/hyperlink" Target="https://twitter.com/diariessurvivor" TargetMode="External"/><Relationship Id="rId155" Type="http://schemas.openxmlformats.org/officeDocument/2006/relationships/hyperlink" Target="https://t.co/ox3EtN46tm" TargetMode="External"/><Relationship Id="rId197" Type="http://schemas.openxmlformats.org/officeDocument/2006/relationships/hyperlink" Target="http://pbs.twimg.com/profile_images/902192523753406464/3dV3qDsW_normal.jpg" TargetMode="External"/><Relationship Id="rId362" Type="http://schemas.openxmlformats.org/officeDocument/2006/relationships/hyperlink" Target="http://pbs.twimg.com/profile_images/821800425879793664/400uzGTG_normal.jpg" TargetMode="External"/><Relationship Id="rId418" Type="http://schemas.openxmlformats.org/officeDocument/2006/relationships/hyperlink" Target="http://pbs.twimg.com/profile_images/936212580976156673/wfXWRZ4X_normal.jpg" TargetMode="External"/><Relationship Id="rId625" Type="http://schemas.openxmlformats.org/officeDocument/2006/relationships/hyperlink" Target="https://twitter.com/ebonilategan291" TargetMode="External"/><Relationship Id="rId832" Type="http://schemas.openxmlformats.org/officeDocument/2006/relationships/hyperlink" Target="https://twitter.com/bnbpubs" TargetMode="External"/><Relationship Id="rId222" Type="http://schemas.openxmlformats.org/officeDocument/2006/relationships/hyperlink" Target="http://pbs.twimg.com/profile_images/943798457285992448/gloS6ao8_normal.jpg" TargetMode="External"/><Relationship Id="rId264" Type="http://schemas.openxmlformats.org/officeDocument/2006/relationships/hyperlink" Target="http://pbs.twimg.com/profile_images/784458586248187904/I7OGLdjD_normal.jpg" TargetMode="External"/><Relationship Id="rId471" Type="http://schemas.openxmlformats.org/officeDocument/2006/relationships/hyperlink" Target="http://pbs.twimg.com/profile_images/931816708431638528/wHuQZVf0_normal.jpg" TargetMode="External"/><Relationship Id="rId667" Type="http://schemas.openxmlformats.org/officeDocument/2006/relationships/hyperlink" Target="https://twitter.com/rasheedahughe13" TargetMode="External"/><Relationship Id="rId874" Type="http://schemas.openxmlformats.org/officeDocument/2006/relationships/hyperlink" Target="https://twitter.com/repubblica" TargetMode="External"/><Relationship Id="rId17" Type="http://schemas.openxmlformats.org/officeDocument/2006/relationships/hyperlink" Target="https://t.co/BeHwtd7JWC" TargetMode="External"/><Relationship Id="rId59" Type="http://schemas.openxmlformats.org/officeDocument/2006/relationships/hyperlink" Target="https://t.co/WBPRWkyAIu" TargetMode="External"/><Relationship Id="rId124" Type="http://schemas.openxmlformats.org/officeDocument/2006/relationships/hyperlink" Target="https://t.co/GIZoQWldUb" TargetMode="External"/><Relationship Id="rId527" Type="http://schemas.openxmlformats.org/officeDocument/2006/relationships/hyperlink" Target="http://pbs.twimg.com/profile_images/675650356773175303/c9yAuU3H_normal.jpg" TargetMode="External"/><Relationship Id="rId569" Type="http://schemas.openxmlformats.org/officeDocument/2006/relationships/hyperlink" Target="https://twitter.com/ozzmak" TargetMode="External"/><Relationship Id="rId734" Type="http://schemas.openxmlformats.org/officeDocument/2006/relationships/hyperlink" Target="https://twitter.com/black_hawk8492" TargetMode="External"/><Relationship Id="rId776" Type="http://schemas.openxmlformats.org/officeDocument/2006/relationships/hyperlink" Target="https://twitter.com/shavond83014167" TargetMode="External"/><Relationship Id="rId70" Type="http://schemas.openxmlformats.org/officeDocument/2006/relationships/hyperlink" Target="https://t.co/VRYjrxRiUc" TargetMode="External"/><Relationship Id="rId166" Type="http://schemas.openxmlformats.org/officeDocument/2006/relationships/hyperlink" Target="https://t.co/Ap6x6j7sAA" TargetMode="External"/><Relationship Id="rId331" Type="http://schemas.openxmlformats.org/officeDocument/2006/relationships/hyperlink" Target="http://pbs.twimg.com/profile_images/890595131975270400/0j5ZQvXO_normal.jpg" TargetMode="External"/><Relationship Id="rId373" Type="http://schemas.openxmlformats.org/officeDocument/2006/relationships/hyperlink" Target="http://pbs.twimg.com/profile_images/943432216922619905/uz2GkUP8_normal.jpg" TargetMode="External"/><Relationship Id="rId429" Type="http://schemas.openxmlformats.org/officeDocument/2006/relationships/hyperlink" Target="http://pbs.twimg.com/profile_images/2436028409/qp5ihdvuipgp2jpgyhg7_normal.png" TargetMode="External"/><Relationship Id="rId580" Type="http://schemas.openxmlformats.org/officeDocument/2006/relationships/hyperlink" Target="https://twitter.com/gfxcoach" TargetMode="External"/><Relationship Id="rId636" Type="http://schemas.openxmlformats.org/officeDocument/2006/relationships/hyperlink" Target="https://twitter.com/24yuzuyuzu24" TargetMode="External"/><Relationship Id="rId801" Type="http://schemas.openxmlformats.org/officeDocument/2006/relationships/hyperlink" Target="https://twitter.com/g_tara3" TargetMode="External"/><Relationship Id="rId1" Type="http://schemas.openxmlformats.org/officeDocument/2006/relationships/hyperlink" Target="https://t.co/8pJzoZdaKL" TargetMode="External"/><Relationship Id="rId233" Type="http://schemas.openxmlformats.org/officeDocument/2006/relationships/hyperlink" Target="http://pbs.twimg.com/profile_images/862033215556538368/4y4hGn5G_normal.jpg" TargetMode="External"/><Relationship Id="rId440" Type="http://schemas.openxmlformats.org/officeDocument/2006/relationships/hyperlink" Target="http://pbs.twimg.com/profile_images/781926012288393216/k_tzDgyx_normal.jpg" TargetMode="External"/><Relationship Id="rId678" Type="http://schemas.openxmlformats.org/officeDocument/2006/relationships/hyperlink" Target="https://twitter.com/yasuurishopping" TargetMode="External"/><Relationship Id="rId843" Type="http://schemas.openxmlformats.org/officeDocument/2006/relationships/hyperlink" Target="https://twitter.com/jd_bodabu" TargetMode="External"/><Relationship Id="rId885" Type="http://schemas.openxmlformats.org/officeDocument/2006/relationships/hyperlink" Target="https://twitter.com/lamuneirol" TargetMode="External"/><Relationship Id="rId28" Type="http://schemas.openxmlformats.org/officeDocument/2006/relationships/hyperlink" Target="https://t.co/IvqlIQDcEi" TargetMode="External"/><Relationship Id="rId275" Type="http://schemas.openxmlformats.org/officeDocument/2006/relationships/hyperlink" Target="http://pbs.twimg.com/profile_images/597952629377892352/uHTz6ZVe_normal.png" TargetMode="External"/><Relationship Id="rId300" Type="http://schemas.openxmlformats.org/officeDocument/2006/relationships/hyperlink" Target="http://pbs.twimg.com/profile_images/890109583611625472/ojB4y20l_normal.jpg" TargetMode="External"/><Relationship Id="rId482" Type="http://schemas.openxmlformats.org/officeDocument/2006/relationships/hyperlink" Target="http://pbs.twimg.com/profile_images/900684023365738496/b0apdxWH_normal.jpg" TargetMode="External"/><Relationship Id="rId538" Type="http://schemas.openxmlformats.org/officeDocument/2006/relationships/hyperlink" Target="http://pbs.twimg.com/profile_images/928573056112508928/bGv-84V8_normal.jpg" TargetMode="External"/><Relationship Id="rId703" Type="http://schemas.openxmlformats.org/officeDocument/2006/relationships/hyperlink" Target="https://twitter.com/ardellbrumbaug7" TargetMode="External"/><Relationship Id="rId745" Type="http://schemas.openxmlformats.org/officeDocument/2006/relationships/hyperlink" Target="https://twitter.com/amazon_tw5" TargetMode="External"/><Relationship Id="rId910" Type="http://schemas.openxmlformats.org/officeDocument/2006/relationships/hyperlink" Target="https://twitter.com/alexrisley" TargetMode="External"/><Relationship Id="rId81" Type="http://schemas.openxmlformats.org/officeDocument/2006/relationships/hyperlink" Target="http://t.co/qzMLotnZ5l" TargetMode="External"/><Relationship Id="rId135" Type="http://schemas.openxmlformats.org/officeDocument/2006/relationships/hyperlink" Target="http://t.co/N3tQrpq8K2" TargetMode="External"/><Relationship Id="rId177" Type="http://schemas.openxmlformats.org/officeDocument/2006/relationships/hyperlink" Target="https://t.co/acIL3CXIaC" TargetMode="External"/><Relationship Id="rId342" Type="http://schemas.openxmlformats.org/officeDocument/2006/relationships/hyperlink" Target="http://pbs.twimg.com/profile_images/845220351537762310/7DUITOvz_normal.jpg" TargetMode="External"/><Relationship Id="rId384" Type="http://schemas.openxmlformats.org/officeDocument/2006/relationships/hyperlink" Target="http://pbs.twimg.com/profile_images/835872636953485316/_yYTla5x_normal.jpg" TargetMode="External"/><Relationship Id="rId591" Type="http://schemas.openxmlformats.org/officeDocument/2006/relationships/hyperlink" Target="https://twitter.com/yabu_ten" TargetMode="External"/><Relationship Id="rId605" Type="http://schemas.openxmlformats.org/officeDocument/2006/relationships/hyperlink" Target="https://twitter.com/mommashelping" TargetMode="External"/><Relationship Id="rId787" Type="http://schemas.openxmlformats.org/officeDocument/2006/relationships/hyperlink" Target="https://twitter.com/amazonvideo_jp" TargetMode="External"/><Relationship Id="rId812" Type="http://schemas.openxmlformats.org/officeDocument/2006/relationships/hyperlink" Target="https://twitter.com/attentionget" TargetMode="External"/><Relationship Id="rId202" Type="http://schemas.openxmlformats.org/officeDocument/2006/relationships/hyperlink" Target="http://pbs.twimg.com/profile_images/420957112601034752/0yT8KhrA_normal.png" TargetMode="External"/><Relationship Id="rId244" Type="http://schemas.openxmlformats.org/officeDocument/2006/relationships/hyperlink" Target="http://pbs.twimg.com/profile_images/943682922619514880/AkmjsS3O_normal.jpg" TargetMode="External"/><Relationship Id="rId647" Type="http://schemas.openxmlformats.org/officeDocument/2006/relationships/hyperlink" Target="https://twitter.com/okanenotsubo" TargetMode="External"/><Relationship Id="rId689" Type="http://schemas.openxmlformats.org/officeDocument/2006/relationships/hyperlink" Target="https://twitter.com/dlfmedien" TargetMode="External"/><Relationship Id="rId854" Type="http://schemas.openxmlformats.org/officeDocument/2006/relationships/hyperlink" Target="https://twitter.com/dokuo350" TargetMode="External"/><Relationship Id="rId896" Type="http://schemas.openxmlformats.org/officeDocument/2006/relationships/hyperlink" Target="https://twitter.com/awscloud" TargetMode="External"/><Relationship Id="rId39" Type="http://schemas.openxmlformats.org/officeDocument/2006/relationships/hyperlink" Target="https://t.co/mS7A75HfYV" TargetMode="External"/><Relationship Id="rId286" Type="http://schemas.openxmlformats.org/officeDocument/2006/relationships/hyperlink" Target="http://pbs.twimg.com/profile_images/773846785253109760/-t16X4W7_normal.jpg" TargetMode="External"/><Relationship Id="rId451" Type="http://schemas.openxmlformats.org/officeDocument/2006/relationships/hyperlink" Target="http://pbs.twimg.com/profile_images/1260732107/mypicture_normal.jpg" TargetMode="External"/><Relationship Id="rId493" Type="http://schemas.openxmlformats.org/officeDocument/2006/relationships/hyperlink" Target="http://pbs.twimg.com/profile_images/943797217646841856/3cY6s8dv_normal.jpg" TargetMode="External"/><Relationship Id="rId507" Type="http://schemas.openxmlformats.org/officeDocument/2006/relationships/hyperlink" Target="http://pbs.twimg.com/profile_images/813474171611152384/Nc_5Sj63_normal.jpg" TargetMode="External"/><Relationship Id="rId549" Type="http://schemas.openxmlformats.org/officeDocument/2006/relationships/hyperlink" Target="http://pbs.twimg.com/profile_images/928975902754648064/_PQHW51O_normal.jpg" TargetMode="External"/><Relationship Id="rId714" Type="http://schemas.openxmlformats.org/officeDocument/2006/relationships/hyperlink" Target="https://twitter.com/mc_axis" TargetMode="External"/><Relationship Id="rId756" Type="http://schemas.openxmlformats.org/officeDocument/2006/relationships/hyperlink" Target="https://twitter.com/linkedsupply" TargetMode="External"/><Relationship Id="rId50" Type="http://schemas.openxmlformats.org/officeDocument/2006/relationships/hyperlink" Target="https://t.co/iGl16iz2Jj" TargetMode="External"/><Relationship Id="rId104" Type="http://schemas.openxmlformats.org/officeDocument/2006/relationships/hyperlink" Target="https://t.co/oZXxY7ea28" TargetMode="External"/><Relationship Id="rId146" Type="http://schemas.openxmlformats.org/officeDocument/2006/relationships/hyperlink" Target="http://t.co/SOWdSiN898" TargetMode="External"/><Relationship Id="rId188" Type="http://schemas.openxmlformats.org/officeDocument/2006/relationships/hyperlink" Target="https://t.co/cbfzU36Ryr" TargetMode="External"/><Relationship Id="rId311" Type="http://schemas.openxmlformats.org/officeDocument/2006/relationships/hyperlink" Target="http://pbs.twimg.com/profile_images/866378204679897088/SHuwP5X1_normal.jpg" TargetMode="External"/><Relationship Id="rId353" Type="http://schemas.openxmlformats.org/officeDocument/2006/relationships/hyperlink" Target="http://pbs.twimg.com/profile_images/905521149148319745/0I81yRz4_normal.jpg" TargetMode="External"/><Relationship Id="rId395" Type="http://schemas.openxmlformats.org/officeDocument/2006/relationships/hyperlink" Target="http://pbs.twimg.com/profile_images/929757557371043840/bEAqKAyx_normal.jpg" TargetMode="External"/><Relationship Id="rId409" Type="http://schemas.openxmlformats.org/officeDocument/2006/relationships/hyperlink" Target="http://pbs.twimg.com/profile_images/798072622156226560/2TdHraOp_normal.jpg" TargetMode="External"/><Relationship Id="rId560" Type="http://schemas.openxmlformats.org/officeDocument/2006/relationships/hyperlink" Target="https://twitter.com/redeslibre" TargetMode="External"/><Relationship Id="rId798" Type="http://schemas.openxmlformats.org/officeDocument/2006/relationships/hyperlink" Target="https://twitter.com/ttindia" TargetMode="External"/><Relationship Id="rId92" Type="http://schemas.openxmlformats.org/officeDocument/2006/relationships/hyperlink" Target="https://t.co/L377gfvsNa" TargetMode="External"/><Relationship Id="rId213" Type="http://schemas.openxmlformats.org/officeDocument/2006/relationships/hyperlink" Target="http://pbs.twimg.com/profile_images/550416451744460800/tSClCFnu_normal.png" TargetMode="External"/><Relationship Id="rId420" Type="http://schemas.openxmlformats.org/officeDocument/2006/relationships/hyperlink" Target="http://pbs.twimg.com/profile_images/913838141466804224/tGQ7ud43_normal.jpg" TargetMode="External"/><Relationship Id="rId616" Type="http://schemas.openxmlformats.org/officeDocument/2006/relationships/hyperlink" Target="https://twitter.com/rickyhackz" TargetMode="External"/><Relationship Id="rId658" Type="http://schemas.openxmlformats.org/officeDocument/2006/relationships/hyperlink" Target="https://twitter.com/miyakosi" TargetMode="External"/><Relationship Id="rId823" Type="http://schemas.openxmlformats.org/officeDocument/2006/relationships/hyperlink" Target="https://twitter.com/4komapalette" TargetMode="External"/><Relationship Id="rId865" Type="http://schemas.openxmlformats.org/officeDocument/2006/relationships/hyperlink" Target="https://twitter.com/tx5x6zvnxjdp5m4" TargetMode="External"/><Relationship Id="rId255" Type="http://schemas.openxmlformats.org/officeDocument/2006/relationships/hyperlink" Target="http://pbs.twimg.com/profile_images/877520803486629888/oH8StLzT_normal.jpg" TargetMode="External"/><Relationship Id="rId297" Type="http://schemas.openxmlformats.org/officeDocument/2006/relationships/hyperlink" Target="http://pbs.twimg.com/profile_images/624225071431725057/_YYTym7M_normal.jpg" TargetMode="External"/><Relationship Id="rId462" Type="http://schemas.openxmlformats.org/officeDocument/2006/relationships/hyperlink" Target="http://pbs.twimg.com/profile_images/378800000675529551/d99cadd92f2f84cc6a1171c483d5a053_normal.png" TargetMode="External"/><Relationship Id="rId518" Type="http://schemas.openxmlformats.org/officeDocument/2006/relationships/hyperlink" Target="http://pbs.twimg.com/profile_images/933215123237347328/G1sS5vQP_normal.jpg" TargetMode="External"/><Relationship Id="rId725" Type="http://schemas.openxmlformats.org/officeDocument/2006/relationships/hyperlink" Target="https://twitter.com/qrais_usagi" TargetMode="External"/><Relationship Id="rId115" Type="http://schemas.openxmlformats.org/officeDocument/2006/relationships/hyperlink" Target="https://t.co/N7iDMBYWxl" TargetMode="External"/><Relationship Id="rId157" Type="http://schemas.openxmlformats.org/officeDocument/2006/relationships/hyperlink" Target="https://t.co/o6QJ9kxAUf" TargetMode="External"/><Relationship Id="rId322" Type="http://schemas.openxmlformats.org/officeDocument/2006/relationships/hyperlink" Target="http://pbs.twimg.com/profile_images/725204083317985280/kLSYHm2e_normal.jpg" TargetMode="External"/><Relationship Id="rId364" Type="http://schemas.openxmlformats.org/officeDocument/2006/relationships/hyperlink" Target="http://pbs.twimg.com/profile_images/943601068042215424/K0HXxdnN_normal.jpg" TargetMode="External"/><Relationship Id="rId767" Type="http://schemas.openxmlformats.org/officeDocument/2006/relationships/hyperlink" Target="https://twitter.com/mariothomas" TargetMode="External"/><Relationship Id="rId61" Type="http://schemas.openxmlformats.org/officeDocument/2006/relationships/hyperlink" Target="https://t.co/w83r4NYRZ1" TargetMode="External"/><Relationship Id="rId199" Type="http://schemas.openxmlformats.org/officeDocument/2006/relationships/hyperlink" Target="http://pbs.twimg.com/profile_images/806269198766743552/Buc0vYsu_normal.jpg" TargetMode="External"/><Relationship Id="rId571" Type="http://schemas.openxmlformats.org/officeDocument/2006/relationships/hyperlink" Target="https://twitter.com/leofrappier" TargetMode="External"/><Relationship Id="rId627" Type="http://schemas.openxmlformats.org/officeDocument/2006/relationships/hyperlink" Target="https://twitter.com/tamago22313" TargetMode="External"/><Relationship Id="rId669" Type="http://schemas.openxmlformats.org/officeDocument/2006/relationships/hyperlink" Target="https://twitter.com/mwanewyork" TargetMode="External"/><Relationship Id="rId834" Type="http://schemas.openxmlformats.org/officeDocument/2006/relationships/hyperlink" Target="https://twitter.com/modestasteinka9" TargetMode="External"/><Relationship Id="rId876" Type="http://schemas.openxmlformats.org/officeDocument/2006/relationships/hyperlink" Target="https://twitter.com/gchq" TargetMode="External"/><Relationship Id="rId19" Type="http://schemas.openxmlformats.org/officeDocument/2006/relationships/hyperlink" Target="https://t.co/aWMc8yOdDR" TargetMode="External"/><Relationship Id="rId224" Type="http://schemas.openxmlformats.org/officeDocument/2006/relationships/hyperlink" Target="http://pbs.twimg.com/profile_images/935810649287942144/qm-dG_7K_normal.jpg" TargetMode="External"/><Relationship Id="rId266" Type="http://schemas.openxmlformats.org/officeDocument/2006/relationships/hyperlink" Target="http://pbs.twimg.com/profile_images/875661875555426307/bp3EHxqm_normal.jpg" TargetMode="External"/><Relationship Id="rId431" Type="http://schemas.openxmlformats.org/officeDocument/2006/relationships/hyperlink" Target="http://pbs.twimg.com/profile_images/909414043911200769/SYT0c4cw_normal.jpg" TargetMode="External"/><Relationship Id="rId473" Type="http://schemas.openxmlformats.org/officeDocument/2006/relationships/hyperlink" Target="http://pbs.twimg.com/profile_images/695796992211955712/E6yzKbXE_normal.jpg" TargetMode="External"/><Relationship Id="rId529" Type="http://schemas.openxmlformats.org/officeDocument/2006/relationships/hyperlink" Target="http://pbs.twimg.com/profile_images/599316773410734080/pe9LRm0U_normal.png" TargetMode="External"/><Relationship Id="rId680" Type="http://schemas.openxmlformats.org/officeDocument/2006/relationships/hyperlink" Target="https://twitter.com/angleaisenberg3" TargetMode="External"/><Relationship Id="rId736" Type="http://schemas.openxmlformats.org/officeDocument/2006/relationships/hyperlink" Target="https://twitter.com/ilanajohnson219" TargetMode="External"/><Relationship Id="rId901" Type="http://schemas.openxmlformats.org/officeDocument/2006/relationships/hyperlink" Target="https://twitter.com/2099_jp" TargetMode="External"/><Relationship Id="rId30" Type="http://schemas.openxmlformats.org/officeDocument/2006/relationships/hyperlink" Target="https://t.co/N4gvfGrCsF" TargetMode="External"/><Relationship Id="rId126" Type="http://schemas.openxmlformats.org/officeDocument/2006/relationships/hyperlink" Target="https://t.co/1GhPciPA5S" TargetMode="External"/><Relationship Id="rId168" Type="http://schemas.openxmlformats.org/officeDocument/2006/relationships/hyperlink" Target="https://t.co/YC1fxQZZ5l" TargetMode="External"/><Relationship Id="rId333" Type="http://schemas.openxmlformats.org/officeDocument/2006/relationships/hyperlink" Target="http://pbs.twimg.com/profile_images/568750151385108480/eNpbv44q_normal.jpeg" TargetMode="External"/><Relationship Id="rId540" Type="http://schemas.openxmlformats.org/officeDocument/2006/relationships/hyperlink" Target="http://pbs.twimg.com/profile_images/943750014425235456/Gy4hEYmj_normal.jpg" TargetMode="External"/><Relationship Id="rId778" Type="http://schemas.openxmlformats.org/officeDocument/2006/relationships/hyperlink" Target="https://twitter.com/lainegriggs2367" TargetMode="External"/><Relationship Id="rId72" Type="http://schemas.openxmlformats.org/officeDocument/2006/relationships/hyperlink" Target="https://t.co/p3mlgMvD94" TargetMode="External"/><Relationship Id="rId375" Type="http://schemas.openxmlformats.org/officeDocument/2006/relationships/hyperlink" Target="http://pbs.twimg.com/profile_images/871680993111015424/bTR2ided_normal.jpg" TargetMode="External"/><Relationship Id="rId582" Type="http://schemas.openxmlformats.org/officeDocument/2006/relationships/hyperlink" Target="https://twitter.com/writer_c4w" TargetMode="External"/><Relationship Id="rId638" Type="http://schemas.openxmlformats.org/officeDocument/2006/relationships/hyperlink" Target="https://twitter.com/daichi0700318" TargetMode="External"/><Relationship Id="rId803" Type="http://schemas.openxmlformats.org/officeDocument/2006/relationships/hyperlink" Target="https://twitter.com/timekeeper" TargetMode="External"/><Relationship Id="rId845" Type="http://schemas.openxmlformats.org/officeDocument/2006/relationships/hyperlink" Target="https://twitter.com/zwyemag3y7hnu5g" TargetMode="External"/><Relationship Id="rId3" Type="http://schemas.openxmlformats.org/officeDocument/2006/relationships/hyperlink" Target="http://t.co/Kwn85iYMuf" TargetMode="External"/><Relationship Id="rId235" Type="http://schemas.openxmlformats.org/officeDocument/2006/relationships/hyperlink" Target="http://pbs.twimg.com/profile_images/840593765970534400/5xU4cmvM_normal.jpg" TargetMode="External"/><Relationship Id="rId277" Type="http://schemas.openxmlformats.org/officeDocument/2006/relationships/hyperlink" Target="http://pbs.twimg.com/profile_images/943799888440999938/tnSQAvgN_normal.jpg" TargetMode="External"/><Relationship Id="rId400" Type="http://schemas.openxmlformats.org/officeDocument/2006/relationships/hyperlink" Target="http://pbs.twimg.com/profile_images/768712995925008385/YE--WIFn_normal.jpg" TargetMode="External"/><Relationship Id="rId442" Type="http://schemas.openxmlformats.org/officeDocument/2006/relationships/hyperlink" Target="http://pbs.twimg.com/profile_images/943800457696133120/xO9nOyWO_normal.png" TargetMode="External"/><Relationship Id="rId484" Type="http://schemas.openxmlformats.org/officeDocument/2006/relationships/hyperlink" Target="http://pbs.twimg.com/profile_images/461102162148220928/RqjM8Kzk_normal.jpeg" TargetMode="External"/><Relationship Id="rId705" Type="http://schemas.openxmlformats.org/officeDocument/2006/relationships/hyperlink" Target="https://twitter.com/samyiki" TargetMode="External"/><Relationship Id="rId887" Type="http://schemas.openxmlformats.org/officeDocument/2006/relationships/hyperlink" Target="https://twitter.com/dianhowe1992" TargetMode="External"/><Relationship Id="rId137" Type="http://schemas.openxmlformats.org/officeDocument/2006/relationships/hyperlink" Target="http://t.co/dHLnwsWaOd" TargetMode="External"/><Relationship Id="rId302" Type="http://schemas.openxmlformats.org/officeDocument/2006/relationships/hyperlink" Target="http://pbs.twimg.com/profile_images/864976680187834368/EmxqbPIE_normal.jpg" TargetMode="External"/><Relationship Id="rId344" Type="http://schemas.openxmlformats.org/officeDocument/2006/relationships/hyperlink" Target="http://pbs.twimg.com/profile_images/933818412547047426/5HH8ngQl_normal.jpg" TargetMode="External"/><Relationship Id="rId691" Type="http://schemas.openxmlformats.org/officeDocument/2006/relationships/hyperlink" Target="https://twitter.com/itsmepmc2" TargetMode="External"/><Relationship Id="rId747" Type="http://schemas.openxmlformats.org/officeDocument/2006/relationships/hyperlink" Target="https://twitter.com/dawnalucien1294" TargetMode="External"/><Relationship Id="rId789" Type="http://schemas.openxmlformats.org/officeDocument/2006/relationships/hyperlink" Target="https://twitter.com/hukumotoyasuko" TargetMode="External"/><Relationship Id="rId912" Type="http://schemas.openxmlformats.org/officeDocument/2006/relationships/hyperlink" Target="https://twitter.com/buyacooldrone" TargetMode="External"/><Relationship Id="rId41" Type="http://schemas.openxmlformats.org/officeDocument/2006/relationships/hyperlink" Target="http://t.co/kYYx0b2cD9" TargetMode="External"/><Relationship Id="rId83" Type="http://schemas.openxmlformats.org/officeDocument/2006/relationships/hyperlink" Target="https://t.co/FTRKplUt5d" TargetMode="External"/><Relationship Id="rId179" Type="http://schemas.openxmlformats.org/officeDocument/2006/relationships/hyperlink" Target="https://t.co/vTCwkfuOP3" TargetMode="External"/><Relationship Id="rId386" Type="http://schemas.openxmlformats.org/officeDocument/2006/relationships/hyperlink" Target="http://pbs.twimg.com/profile_images/437262956846276608/qN3zH25m_normal.png" TargetMode="External"/><Relationship Id="rId551" Type="http://schemas.openxmlformats.org/officeDocument/2006/relationships/hyperlink" Target="http://pbs.twimg.com/profile_images/858660504520097793/B_tukM4n_normal.jpg" TargetMode="External"/><Relationship Id="rId593" Type="http://schemas.openxmlformats.org/officeDocument/2006/relationships/hyperlink" Target="https://twitter.com/kanda_2000" TargetMode="External"/><Relationship Id="rId607" Type="http://schemas.openxmlformats.org/officeDocument/2006/relationships/hyperlink" Target="https://twitter.com/udon019udon" TargetMode="External"/><Relationship Id="rId649" Type="http://schemas.openxmlformats.org/officeDocument/2006/relationships/hyperlink" Target="https://twitter.com/whitecube74u" TargetMode="External"/><Relationship Id="rId814" Type="http://schemas.openxmlformats.org/officeDocument/2006/relationships/hyperlink" Target="https://twitter.com/nyankonarabe" TargetMode="External"/><Relationship Id="rId856" Type="http://schemas.openxmlformats.org/officeDocument/2006/relationships/hyperlink" Target="https://twitter.com/shinr_a" TargetMode="External"/><Relationship Id="rId190" Type="http://schemas.openxmlformats.org/officeDocument/2006/relationships/hyperlink" Target="https://t.co/mMnJqptyzf" TargetMode="External"/><Relationship Id="rId204" Type="http://schemas.openxmlformats.org/officeDocument/2006/relationships/hyperlink" Target="http://pbs.twimg.com/profile_images/1312564428/origin13024389556989_normal.jpg" TargetMode="External"/><Relationship Id="rId246" Type="http://schemas.openxmlformats.org/officeDocument/2006/relationships/hyperlink" Target="http://pbs.twimg.com/profile_images/925528372536635394/Nw3PJsEh_normal.jpg" TargetMode="External"/><Relationship Id="rId288" Type="http://schemas.openxmlformats.org/officeDocument/2006/relationships/hyperlink" Target="http://pbs.twimg.com/profile_images/940184126161797120/9VFJA8QG_normal.jpg" TargetMode="External"/><Relationship Id="rId411" Type="http://schemas.openxmlformats.org/officeDocument/2006/relationships/hyperlink" Target="http://pbs.twimg.com/profile_images/925261968578977794/qKrrmblV_normal.jpg" TargetMode="External"/><Relationship Id="rId453" Type="http://schemas.openxmlformats.org/officeDocument/2006/relationships/hyperlink" Target="http://pbs.twimg.com/profile_images/901045870896058370/risyNyjM_normal.jpg" TargetMode="External"/><Relationship Id="rId509" Type="http://schemas.openxmlformats.org/officeDocument/2006/relationships/hyperlink" Target="http://pbs.twimg.com/profile_images/942681175276978176/obtKnbB-_normal.jpg" TargetMode="External"/><Relationship Id="rId660" Type="http://schemas.openxmlformats.org/officeDocument/2006/relationships/hyperlink" Target="https://twitter.com/mercari_oku" TargetMode="External"/><Relationship Id="rId898" Type="http://schemas.openxmlformats.org/officeDocument/2006/relationships/hyperlink" Target="https://twitter.com/noramistress" TargetMode="External"/><Relationship Id="rId106" Type="http://schemas.openxmlformats.org/officeDocument/2006/relationships/hyperlink" Target="http://t.co/rYzYpsKdxs" TargetMode="External"/><Relationship Id="rId313" Type="http://schemas.openxmlformats.org/officeDocument/2006/relationships/hyperlink" Target="http://pbs.twimg.com/profile_images/750076508291624964/SnFxB6yV_normal.jpg" TargetMode="External"/><Relationship Id="rId495" Type="http://schemas.openxmlformats.org/officeDocument/2006/relationships/hyperlink" Target="http://pbs.twimg.com/profile_images/257884139/InternetMarketingGlossary_cover.jpg_normal.jpg" TargetMode="External"/><Relationship Id="rId716" Type="http://schemas.openxmlformats.org/officeDocument/2006/relationships/hyperlink" Target="https://twitter.com/tcmgglobal" TargetMode="External"/><Relationship Id="rId758" Type="http://schemas.openxmlformats.org/officeDocument/2006/relationships/hyperlink" Target="https://twitter.com/gelatobear" TargetMode="External"/><Relationship Id="rId10" Type="http://schemas.openxmlformats.org/officeDocument/2006/relationships/hyperlink" Target="https://t.co/bsv0vwbyce" TargetMode="External"/><Relationship Id="rId52" Type="http://schemas.openxmlformats.org/officeDocument/2006/relationships/hyperlink" Target="http://t.co/jvAmDVXQvI" TargetMode="External"/><Relationship Id="rId94" Type="http://schemas.openxmlformats.org/officeDocument/2006/relationships/hyperlink" Target="https://t.co/22gTc72CqR" TargetMode="External"/><Relationship Id="rId148" Type="http://schemas.openxmlformats.org/officeDocument/2006/relationships/hyperlink" Target="https://t.co/7X7xzFP2qo" TargetMode="External"/><Relationship Id="rId355" Type="http://schemas.openxmlformats.org/officeDocument/2006/relationships/hyperlink" Target="http://pbs.twimg.com/profile_images/852394351376293888/0-1wT8_K_normal.jpg" TargetMode="External"/><Relationship Id="rId397" Type="http://schemas.openxmlformats.org/officeDocument/2006/relationships/hyperlink" Target="http://pbs.twimg.com/profile_images/943797962513272832/X2GQ_uek_normal.jpg" TargetMode="External"/><Relationship Id="rId520" Type="http://schemas.openxmlformats.org/officeDocument/2006/relationships/hyperlink" Target="http://pbs.twimg.com/profile_images/585185455202672641/cVAs738l_normal.png" TargetMode="External"/><Relationship Id="rId562" Type="http://schemas.openxmlformats.org/officeDocument/2006/relationships/hyperlink" Target="https://twitter.com/hikikomolism" TargetMode="External"/><Relationship Id="rId618" Type="http://schemas.openxmlformats.org/officeDocument/2006/relationships/hyperlink" Target="https://twitter.com/sp&#305;egel_wirtsch" TargetMode="External"/><Relationship Id="rId825" Type="http://schemas.openxmlformats.org/officeDocument/2006/relationships/hyperlink" Target="https://twitter.com/legendary_rts" TargetMode="External"/><Relationship Id="rId215" Type="http://schemas.openxmlformats.org/officeDocument/2006/relationships/hyperlink" Target="http://pbs.twimg.com/profile_images/875737127207657475/mot3Ka-P_normal.jpg" TargetMode="External"/><Relationship Id="rId257" Type="http://schemas.openxmlformats.org/officeDocument/2006/relationships/hyperlink" Target="http://pbs.twimg.com/profile_images/619207061386227712/aAL7KSQU_normal.jpg" TargetMode="External"/><Relationship Id="rId422" Type="http://schemas.openxmlformats.org/officeDocument/2006/relationships/hyperlink" Target="http://pbs.twimg.com/profile_images/2477536348/79urrsmbklcwg10t526v_normal.jpeg" TargetMode="External"/><Relationship Id="rId464" Type="http://schemas.openxmlformats.org/officeDocument/2006/relationships/hyperlink" Target="http://pbs.twimg.com/profile_images/906483373169827841/-cJ2AWdk_normal.jpg" TargetMode="External"/><Relationship Id="rId867" Type="http://schemas.openxmlformats.org/officeDocument/2006/relationships/hyperlink" Target="https://twitter.com/tsumorou" TargetMode="External"/><Relationship Id="rId299" Type="http://schemas.openxmlformats.org/officeDocument/2006/relationships/hyperlink" Target="http://pbs.twimg.com/profile_images/907930912129564674/p5-a5OrG_normal.jpg" TargetMode="External"/><Relationship Id="rId727" Type="http://schemas.openxmlformats.org/officeDocument/2006/relationships/hyperlink" Target="https://twitter.com/solmage" TargetMode="External"/><Relationship Id="rId63" Type="http://schemas.openxmlformats.org/officeDocument/2006/relationships/hyperlink" Target="https://t.co/1rblXWYHfr" TargetMode="External"/><Relationship Id="rId159" Type="http://schemas.openxmlformats.org/officeDocument/2006/relationships/hyperlink" Target="https://t.co/eoPOtVK1h6" TargetMode="External"/><Relationship Id="rId366" Type="http://schemas.openxmlformats.org/officeDocument/2006/relationships/hyperlink" Target="http://pbs.twimg.com/profile_images/773741033943334912/buTImN7K_normal.jpg" TargetMode="External"/><Relationship Id="rId573" Type="http://schemas.openxmlformats.org/officeDocument/2006/relationships/hyperlink" Target="https://twitter.com/sonafox2217" TargetMode="External"/><Relationship Id="rId780" Type="http://schemas.openxmlformats.org/officeDocument/2006/relationships/hyperlink" Target="https://twitter.com/mesotabi" TargetMode="External"/><Relationship Id="rId226" Type="http://schemas.openxmlformats.org/officeDocument/2006/relationships/hyperlink" Target="http://pbs.twimg.com/profile_images/898001702124568576/j1VYTJR1_normal.jpg" TargetMode="External"/><Relationship Id="rId433" Type="http://schemas.openxmlformats.org/officeDocument/2006/relationships/hyperlink" Target="http://abs.twimg.com/sticky/default_profile_images/default_profile_normal.png" TargetMode="External"/><Relationship Id="rId878" Type="http://schemas.openxmlformats.org/officeDocument/2006/relationships/hyperlink" Target="https://twitter.com/tetokon" TargetMode="External"/><Relationship Id="rId640" Type="http://schemas.openxmlformats.org/officeDocument/2006/relationships/hyperlink" Target="https://twitter.com/periantoniou" TargetMode="External"/><Relationship Id="rId738" Type="http://schemas.openxmlformats.org/officeDocument/2006/relationships/hyperlink" Target="https://twitter.com/mtmagee1013m" TargetMode="External"/><Relationship Id="rId74" Type="http://schemas.openxmlformats.org/officeDocument/2006/relationships/hyperlink" Target="http://t.co/LZ39h0rf1w" TargetMode="External"/><Relationship Id="rId377" Type="http://schemas.openxmlformats.org/officeDocument/2006/relationships/hyperlink" Target="http://pbs.twimg.com/profile_images/3146819680/d5cce84e1ccc106621eaf121f6dd5e0c_normal.jpeg" TargetMode="External"/><Relationship Id="rId500" Type="http://schemas.openxmlformats.org/officeDocument/2006/relationships/hyperlink" Target="http://pbs.twimg.com/profile_images/1321061733/risa_normal.jpg" TargetMode="External"/><Relationship Id="rId584" Type="http://schemas.openxmlformats.org/officeDocument/2006/relationships/hyperlink" Target="https://twitter.com/trinidadvevnne2" TargetMode="External"/><Relationship Id="rId805" Type="http://schemas.openxmlformats.org/officeDocument/2006/relationships/hyperlink" Target="https://twitter.com/marilynfrenche" TargetMode="External"/><Relationship Id="rId5" Type="http://schemas.openxmlformats.org/officeDocument/2006/relationships/hyperlink" Target="http://t.co/eSpo5NimyF" TargetMode="External"/><Relationship Id="rId237" Type="http://schemas.openxmlformats.org/officeDocument/2006/relationships/hyperlink" Target="http://pbs.twimg.com/profile_images/908605682009628672/mTb1TjEW_normal.jpg" TargetMode="External"/><Relationship Id="rId791" Type="http://schemas.openxmlformats.org/officeDocument/2006/relationships/hyperlink" Target="https://twitter.com/trpg_online" TargetMode="External"/><Relationship Id="rId889" Type="http://schemas.openxmlformats.org/officeDocument/2006/relationships/hyperlink" Target="https://twitter.com/ajw1970" TargetMode="External"/><Relationship Id="rId444" Type="http://schemas.openxmlformats.org/officeDocument/2006/relationships/hyperlink" Target="http://pbs.twimg.com/profile_images/3429661270/09a1e02cb01fd352d9749ab27681bb25_normal.jpeg" TargetMode="External"/><Relationship Id="rId651" Type="http://schemas.openxmlformats.org/officeDocument/2006/relationships/hyperlink" Target="https://twitter.com/puffyka81" TargetMode="External"/><Relationship Id="rId749" Type="http://schemas.openxmlformats.org/officeDocument/2006/relationships/hyperlink" Target="https://twitter.com/eichinchanglim" TargetMode="External"/><Relationship Id="rId290" Type="http://schemas.openxmlformats.org/officeDocument/2006/relationships/hyperlink" Target="http://pbs.twimg.com/profile_images/705319801288331264/sGckb7ok_normal.jpg" TargetMode="External"/><Relationship Id="rId304" Type="http://schemas.openxmlformats.org/officeDocument/2006/relationships/hyperlink" Target="http://pbs.twimg.com/profile_images/912644260377255936/KUKTAMd2_normal.jpg" TargetMode="External"/><Relationship Id="rId388" Type="http://schemas.openxmlformats.org/officeDocument/2006/relationships/hyperlink" Target="http://pbs.twimg.com/profile_images/378800000120419404/b5beb7f2791bd67b270c765903edd2df_normal.jpeg" TargetMode="External"/><Relationship Id="rId511" Type="http://schemas.openxmlformats.org/officeDocument/2006/relationships/hyperlink" Target="http://pbs.twimg.com/profile_images/926046367885287424/GLBMd1VM_normal.jpg" TargetMode="External"/><Relationship Id="rId609" Type="http://schemas.openxmlformats.org/officeDocument/2006/relationships/hyperlink" Target="https://twitter.com/jamesmccleese2" TargetMode="External"/><Relationship Id="rId85" Type="http://schemas.openxmlformats.org/officeDocument/2006/relationships/hyperlink" Target="https://t.co/zs3cT60Hm2" TargetMode="External"/><Relationship Id="rId150" Type="http://schemas.openxmlformats.org/officeDocument/2006/relationships/hyperlink" Target="https://t.co/4xMFtC36Y4" TargetMode="External"/><Relationship Id="rId595" Type="http://schemas.openxmlformats.org/officeDocument/2006/relationships/hyperlink" Target="https://twitter.com/bernardfoong" TargetMode="External"/><Relationship Id="rId816" Type="http://schemas.openxmlformats.org/officeDocument/2006/relationships/hyperlink" Target="https://twitter.com/odette_yasutake" TargetMode="External"/><Relationship Id="rId248" Type="http://schemas.openxmlformats.org/officeDocument/2006/relationships/hyperlink" Target="http://pbs.twimg.com/profile_images/902884898502975490/qzIjhnc9_normal.jpg" TargetMode="External"/><Relationship Id="rId455" Type="http://schemas.openxmlformats.org/officeDocument/2006/relationships/hyperlink" Target="http://pbs.twimg.com/profile_images/855385207846957056/uf6mwDux_normal.jpg" TargetMode="External"/><Relationship Id="rId662" Type="http://schemas.openxmlformats.org/officeDocument/2006/relationships/hyperlink" Target="https://twitter.com/pachigabu_jp" TargetMode="External"/><Relationship Id="rId12" Type="http://schemas.openxmlformats.org/officeDocument/2006/relationships/hyperlink" Target="http://t.co/9DWjWXq56b" TargetMode="External"/><Relationship Id="rId108" Type="http://schemas.openxmlformats.org/officeDocument/2006/relationships/hyperlink" Target="https://t.co/lvrfPJLwBV" TargetMode="External"/><Relationship Id="rId315" Type="http://schemas.openxmlformats.org/officeDocument/2006/relationships/hyperlink" Target="http://pbs.twimg.com/profile_images/913769917370875904/kSa9gHr8_normal.jpg" TargetMode="External"/><Relationship Id="rId522" Type="http://schemas.openxmlformats.org/officeDocument/2006/relationships/hyperlink" Target="http://pbs.twimg.com/profile_images/937228285812936704/yDRRCgRk_normal.jpg" TargetMode="External"/><Relationship Id="rId96" Type="http://schemas.openxmlformats.org/officeDocument/2006/relationships/hyperlink" Target="https://t.co/2d5OjDb4qE" TargetMode="External"/><Relationship Id="rId161" Type="http://schemas.openxmlformats.org/officeDocument/2006/relationships/hyperlink" Target="http://t.co/iYGfSV9KJ5" TargetMode="External"/><Relationship Id="rId399" Type="http://schemas.openxmlformats.org/officeDocument/2006/relationships/hyperlink" Target="http://abs.twimg.com/sticky/default_profile_images/default_profile_normal.png" TargetMode="External"/><Relationship Id="rId827" Type="http://schemas.openxmlformats.org/officeDocument/2006/relationships/hyperlink" Target="https://twitter.com/successrockets" TargetMode="External"/><Relationship Id="rId259" Type="http://schemas.openxmlformats.org/officeDocument/2006/relationships/hyperlink" Target="http://abs.twimg.com/sticky/default_profile_images/default_profile_normal.png" TargetMode="External"/><Relationship Id="rId466" Type="http://schemas.openxmlformats.org/officeDocument/2006/relationships/hyperlink" Target="http://pbs.twimg.com/profile_images/779442765801230336/w6BqLFne_normal.jpg" TargetMode="External"/><Relationship Id="rId673" Type="http://schemas.openxmlformats.org/officeDocument/2006/relationships/hyperlink" Target="https://twitter.com/lucydawsonbooks" TargetMode="External"/><Relationship Id="rId880" Type="http://schemas.openxmlformats.org/officeDocument/2006/relationships/hyperlink" Target="https://twitter.com/esports_byakuya" TargetMode="External"/><Relationship Id="rId23" Type="http://schemas.openxmlformats.org/officeDocument/2006/relationships/hyperlink" Target="http://t.co/AbphO58Uo4" TargetMode="External"/><Relationship Id="rId119" Type="http://schemas.openxmlformats.org/officeDocument/2006/relationships/hyperlink" Target="https://t.co/8u1JQUytiz" TargetMode="External"/><Relationship Id="rId326" Type="http://schemas.openxmlformats.org/officeDocument/2006/relationships/hyperlink" Target="http://pbs.twimg.com/profile_images/617979796744568832/YHw6Izem_normal.jpg" TargetMode="External"/><Relationship Id="rId533" Type="http://schemas.openxmlformats.org/officeDocument/2006/relationships/hyperlink" Target="http://pbs.twimg.com/profile_images/921489200934989828/xE6Ckw2C_normal.jpg" TargetMode="External"/><Relationship Id="rId740" Type="http://schemas.openxmlformats.org/officeDocument/2006/relationships/hyperlink" Target="https://twitter.com/jackieweger" TargetMode="External"/><Relationship Id="rId838" Type="http://schemas.openxmlformats.org/officeDocument/2006/relationships/hyperlink" Target="https://twitter.com/redragdolly" TargetMode="External"/><Relationship Id="rId172" Type="http://schemas.openxmlformats.org/officeDocument/2006/relationships/hyperlink" Target="https://t.co/ZvYR3x62Nh" TargetMode="External"/><Relationship Id="rId477" Type="http://schemas.openxmlformats.org/officeDocument/2006/relationships/hyperlink" Target="http://pbs.twimg.com/profile_images/464926376374439936/oevKuUom_normal.jpeg" TargetMode="External"/><Relationship Id="rId600" Type="http://schemas.openxmlformats.org/officeDocument/2006/relationships/hyperlink" Target="https://twitter.com/blogs4books" TargetMode="External"/><Relationship Id="rId684" Type="http://schemas.openxmlformats.org/officeDocument/2006/relationships/hyperlink" Target="https://twitter.com/denshinbashira4" TargetMode="External"/><Relationship Id="rId337" Type="http://schemas.openxmlformats.org/officeDocument/2006/relationships/hyperlink" Target="http://abs.twimg.com/sticky/default_profile_images/default_profile_normal.png" TargetMode="External"/><Relationship Id="rId891" Type="http://schemas.openxmlformats.org/officeDocument/2006/relationships/hyperlink" Target="https://twitter.com/shojobeat" TargetMode="External"/><Relationship Id="rId905" Type="http://schemas.openxmlformats.org/officeDocument/2006/relationships/hyperlink" Target="https://twitter.com/maigo253" TargetMode="External"/><Relationship Id="rId34" Type="http://schemas.openxmlformats.org/officeDocument/2006/relationships/hyperlink" Target="http://t.co/iVcrwgcHvu" TargetMode="External"/><Relationship Id="rId544" Type="http://schemas.openxmlformats.org/officeDocument/2006/relationships/hyperlink" Target="http://pbs.twimg.com/profile_images/722415827241213953/QTYERCb2_normal.jpg" TargetMode="External"/><Relationship Id="rId751" Type="http://schemas.openxmlformats.org/officeDocument/2006/relationships/hyperlink" Target="https://twitter.com/thenext_step123" TargetMode="External"/><Relationship Id="rId849" Type="http://schemas.openxmlformats.org/officeDocument/2006/relationships/hyperlink" Target="https://twitter.com/wingback_t" TargetMode="External"/><Relationship Id="rId183" Type="http://schemas.openxmlformats.org/officeDocument/2006/relationships/hyperlink" Target="https://t.co/8QQO0BCGlY" TargetMode="External"/><Relationship Id="rId390" Type="http://schemas.openxmlformats.org/officeDocument/2006/relationships/hyperlink" Target="http://pbs.twimg.com/profile_images/498181790004445184/iNIwD8vV_normal.jpeg" TargetMode="External"/><Relationship Id="rId404" Type="http://schemas.openxmlformats.org/officeDocument/2006/relationships/hyperlink" Target="http://pbs.twimg.com/profile_images/941607775305474048/3fLtmEZy_normal.jpg" TargetMode="External"/><Relationship Id="rId611" Type="http://schemas.openxmlformats.org/officeDocument/2006/relationships/hyperlink" Target="https://twitter.com/bongtao" TargetMode="External"/><Relationship Id="rId250" Type="http://schemas.openxmlformats.org/officeDocument/2006/relationships/hyperlink" Target="http://pbs.twimg.com/profile_images/943403482467459072/kP1sUf94_normal.jpg" TargetMode="External"/><Relationship Id="rId488" Type="http://schemas.openxmlformats.org/officeDocument/2006/relationships/hyperlink" Target="http://pbs.twimg.com/profile_images/939814487858716672/3YHjVcjW_normal.jpg" TargetMode="External"/><Relationship Id="rId695" Type="http://schemas.openxmlformats.org/officeDocument/2006/relationships/hyperlink" Target="https://twitter.com/brbrbrbrbrbrb12" TargetMode="External"/><Relationship Id="rId709" Type="http://schemas.openxmlformats.org/officeDocument/2006/relationships/hyperlink" Target="https://twitter.com/kayalcober" TargetMode="External"/><Relationship Id="rId916" Type="http://schemas.openxmlformats.org/officeDocument/2006/relationships/printerSettings" Target="../printerSettings/printerSettings2.bin"/><Relationship Id="rId45" Type="http://schemas.openxmlformats.org/officeDocument/2006/relationships/hyperlink" Target="http://t.co/1XMYs6Mzau" TargetMode="External"/><Relationship Id="rId110" Type="http://schemas.openxmlformats.org/officeDocument/2006/relationships/hyperlink" Target="https://t.co/qcxPfy0CHf" TargetMode="External"/><Relationship Id="rId348" Type="http://schemas.openxmlformats.org/officeDocument/2006/relationships/hyperlink" Target="http://pbs.twimg.com/profile_images/897904304199262210/t2YqLqHg_normal.jpg" TargetMode="External"/><Relationship Id="rId555" Type="http://schemas.openxmlformats.org/officeDocument/2006/relationships/hyperlink" Target="https://twitter.com/movietvtechgeek" TargetMode="External"/><Relationship Id="rId762" Type="http://schemas.openxmlformats.org/officeDocument/2006/relationships/hyperlink" Target="https://twitter.com/yeahmagazine1" TargetMode="External"/><Relationship Id="rId194" Type="http://schemas.openxmlformats.org/officeDocument/2006/relationships/hyperlink" Target="http://pbs.twimg.com/profile_images/762906978955911168/M6gxku3G_normal.jpg" TargetMode="External"/><Relationship Id="rId208" Type="http://schemas.openxmlformats.org/officeDocument/2006/relationships/hyperlink" Target="http://pbs.twimg.com/profile_images/1231086079/JameskellyPride2010_normal.jpg" TargetMode="External"/><Relationship Id="rId415" Type="http://schemas.openxmlformats.org/officeDocument/2006/relationships/hyperlink" Target="http://pbs.twimg.com/profile_images/856468192058777600/f3q5zKQN_normal.jpg" TargetMode="External"/><Relationship Id="rId622" Type="http://schemas.openxmlformats.org/officeDocument/2006/relationships/hyperlink" Target="https://twitter.com/pairs_official" TargetMode="External"/><Relationship Id="rId261" Type="http://schemas.openxmlformats.org/officeDocument/2006/relationships/hyperlink" Target="http://pbs.twimg.com/profile_images/832216422302511104/plzuIpGJ_normal.jpg" TargetMode="External"/><Relationship Id="rId499" Type="http://schemas.openxmlformats.org/officeDocument/2006/relationships/hyperlink" Target="http://pbs.twimg.com/profile_images/703238285292732417/n9pywpgO_normal.jpg" TargetMode="External"/><Relationship Id="rId56" Type="http://schemas.openxmlformats.org/officeDocument/2006/relationships/hyperlink" Target="https://t.co/tRumyeJ8XQ" TargetMode="External"/><Relationship Id="rId359" Type="http://schemas.openxmlformats.org/officeDocument/2006/relationships/hyperlink" Target="http://pbs.twimg.com/profile_images/676729721141465090/eCuwGsGC_normal.png" TargetMode="External"/><Relationship Id="rId566" Type="http://schemas.openxmlformats.org/officeDocument/2006/relationships/hyperlink" Target="https://twitter.com/so_kamoto" TargetMode="External"/><Relationship Id="rId773" Type="http://schemas.openxmlformats.org/officeDocument/2006/relationships/hyperlink" Target="https://twitter.com/tracie022" TargetMode="External"/><Relationship Id="rId121" Type="http://schemas.openxmlformats.org/officeDocument/2006/relationships/hyperlink" Target="https://t.co/t3Of6kdOBu" TargetMode="External"/><Relationship Id="rId219" Type="http://schemas.openxmlformats.org/officeDocument/2006/relationships/hyperlink" Target="http://pbs.twimg.com/profile_images/936662928513581061/tGI9u58H_normal.jpg" TargetMode="External"/><Relationship Id="rId426" Type="http://schemas.openxmlformats.org/officeDocument/2006/relationships/hyperlink" Target="http://pbs.twimg.com/profile_images/821893405051617280/C5BmJmat_normal.jpg" TargetMode="External"/><Relationship Id="rId633" Type="http://schemas.openxmlformats.org/officeDocument/2006/relationships/hyperlink" Target="https://twitter.com/mrsfreshness" TargetMode="External"/><Relationship Id="rId840" Type="http://schemas.openxmlformats.org/officeDocument/2006/relationships/hyperlink" Target="https://twitter.com/koubemanzou" TargetMode="External"/><Relationship Id="rId67" Type="http://schemas.openxmlformats.org/officeDocument/2006/relationships/hyperlink" Target="http://t.co/q2RnAv9jgi" TargetMode="External"/><Relationship Id="rId272" Type="http://schemas.openxmlformats.org/officeDocument/2006/relationships/hyperlink" Target="http://pbs.twimg.com/profile_images/934736859061657600/ISMaUWT3_normal.jpg" TargetMode="External"/><Relationship Id="rId577" Type="http://schemas.openxmlformats.org/officeDocument/2006/relationships/hyperlink" Target="https://twitter.com/makoto_sanda" TargetMode="External"/><Relationship Id="rId700" Type="http://schemas.openxmlformats.org/officeDocument/2006/relationships/hyperlink" Target="https://twitter.com/monstkyoku99" TargetMode="External"/><Relationship Id="rId132" Type="http://schemas.openxmlformats.org/officeDocument/2006/relationships/hyperlink" Target="https://t.co/7fWVrCPwZ0" TargetMode="External"/><Relationship Id="rId784" Type="http://schemas.openxmlformats.org/officeDocument/2006/relationships/hyperlink" Target="https://twitter.com/cg_orange_inc" TargetMode="External"/><Relationship Id="rId437" Type="http://schemas.openxmlformats.org/officeDocument/2006/relationships/hyperlink" Target="http://pbs.twimg.com/profile_images/820997847302582272/q96gG1Rm_normal.jpg" TargetMode="External"/><Relationship Id="rId644" Type="http://schemas.openxmlformats.org/officeDocument/2006/relationships/hyperlink" Target="https://twitter.com/chiyog_1566" TargetMode="External"/><Relationship Id="rId851" Type="http://schemas.openxmlformats.org/officeDocument/2006/relationships/hyperlink" Target="https://twitter.com/dolynkeys" TargetMode="External"/><Relationship Id="rId283" Type="http://schemas.openxmlformats.org/officeDocument/2006/relationships/hyperlink" Target="http://pbs.twimg.com/profile_images/937398009360535554/numR_s7A_normal.jpg" TargetMode="External"/><Relationship Id="rId490" Type="http://schemas.openxmlformats.org/officeDocument/2006/relationships/hyperlink" Target="http://pbs.twimg.com/profile_images/880303256810999809/QWtY5hBO_normal.jpg" TargetMode="External"/><Relationship Id="rId504" Type="http://schemas.openxmlformats.org/officeDocument/2006/relationships/hyperlink" Target="http://pbs.twimg.com/profile_images/1771396570/SG_logo_transp_new_normal.png" TargetMode="External"/><Relationship Id="rId711" Type="http://schemas.openxmlformats.org/officeDocument/2006/relationships/hyperlink" Target="https://twitter.com/dealsnalerts" TargetMode="External"/><Relationship Id="rId78" Type="http://schemas.openxmlformats.org/officeDocument/2006/relationships/hyperlink" Target="https://t.co/FvWNZeJ1vD" TargetMode="External"/><Relationship Id="rId143" Type="http://schemas.openxmlformats.org/officeDocument/2006/relationships/hyperlink" Target="http://t.co/RhoeVm6XUv" TargetMode="External"/><Relationship Id="rId350" Type="http://schemas.openxmlformats.org/officeDocument/2006/relationships/hyperlink" Target="http://pbs.twimg.com/profile_images/934264959827169280/Er65irpW_normal.jpg" TargetMode="External"/><Relationship Id="rId588" Type="http://schemas.openxmlformats.org/officeDocument/2006/relationships/hyperlink" Target="https://twitter.com/s_tonelico" TargetMode="External"/><Relationship Id="rId795" Type="http://schemas.openxmlformats.org/officeDocument/2006/relationships/hyperlink" Target="https://twitter.com/zhaozhaoman" TargetMode="External"/><Relationship Id="rId809" Type="http://schemas.openxmlformats.org/officeDocument/2006/relationships/hyperlink" Target="https://twitter.com/hollydodd80" TargetMode="External"/><Relationship Id="rId9" Type="http://schemas.openxmlformats.org/officeDocument/2006/relationships/hyperlink" Target="https://t.co/0ZlgdfJUYA" TargetMode="External"/><Relationship Id="rId210" Type="http://schemas.openxmlformats.org/officeDocument/2006/relationships/hyperlink" Target="http://pbs.twimg.com/profile_images/612983033688227840/OyGgJXMR_normal.png" TargetMode="External"/><Relationship Id="rId448" Type="http://schemas.openxmlformats.org/officeDocument/2006/relationships/hyperlink" Target="http://pbs.twimg.com/profile_images/943466743829106689/UEs9Q9CN_normal.jpg" TargetMode="External"/><Relationship Id="rId655" Type="http://schemas.openxmlformats.org/officeDocument/2006/relationships/hyperlink" Target="https://twitter.com/jasonraimondo1" TargetMode="External"/><Relationship Id="rId862" Type="http://schemas.openxmlformats.org/officeDocument/2006/relationships/hyperlink" Target="https://twitter.com/gura_20_11" TargetMode="External"/><Relationship Id="rId294" Type="http://schemas.openxmlformats.org/officeDocument/2006/relationships/hyperlink" Target="http://pbs.twimg.com/profile_images/871200032313167875/Pp5ifEP1_normal.jpg" TargetMode="External"/><Relationship Id="rId308" Type="http://schemas.openxmlformats.org/officeDocument/2006/relationships/hyperlink" Target="http://pbs.twimg.com/profile_images/931918847342411776/Fz-Fgy3k_normal.jpg" TargetMode="External"/><Relationship Id="rId515" Type="http://schemas.openxmlformats.org/officeDocument/2006/relationships/hyperlink" Target="http://pbs.twimg.com/profile_images/451829941903294464/dhILeFSU_normal.jpeg" TargetMode="External"/><Relationship Id="rId722" Type="http://schemas.openxmlformats.org/officeDocument/2006/relationships/hyperlink" Target="https://twitter.com/newbook&#305;nfo" TargetMode="External"/><Relationship Id="rId89" Type="http://schemas.openxmlformats.org/officeDocument/2006/relationships/hyperlink" Target="https://t.co/zl8dZ89PBx" TargetMode="External"/><Relationship Id="rId154" Type="http://schemas.openxmlformats.org/officeDocument/2006/relationships/hyperlink" Target="https://t.co/TPMvjT2fCz" TargetMode="External"/><Relationship Id="rId361" Type="http://schemas.openxmlformats.org/officeDocument/2006/relationships/hyperlink" Target="http://pbs.twimg.com/profile_images/940724175840337920/vJMUg_Va_normal.jpg" TargetMode="External"/><Relationship Id="rId599" Type="http://schemas.openxmlformats.org/officeDocument/2006/relationships/hyperlink" Target="https://twitter.com/andriacastro162" TargetMode="External"/><Relationship Id="rId459" Type="http://schemas.openxmlformats.org/officeDocument/2006/relationships/hyperlink" Target="http://pbs.twimg.com/profile_images/455927081050726400/yhYsi3Xa_normal.jpeg" TargetMode="External"/><Relationship Id="rId666" Type="http://schemas.openxmlformats.org/officeDocument/2006/relationships/hyperlink" Target="https://twitter.com/momo_roll" TargetMode="External"/><Relationship Id="rId873" Type="http://schemas.openxmlformats.org/officeDocument/2006/relationships/hyperlink" Target="https://twitter.com/fnicodemo" TargetMode="External"/><Relationship Id="rId16" Type="http://schemas.openxmlformats.org/officeDocument/2006/relationships/hyperlink" Target="https://t.co/LeQZSMdHH7" TargetMode="External"/><Relationship Id="rId221" Type="http://schemas.openxmlformats.org/officeDocument/2006/relationships/hyperlink" Target="http://pbs.twimg.com/profile_images/942723886126219265/MbN7Gt1r_normal.jpg" TargetMode="External"/><Relationship Id="rId319" Type="http://schemas.openxmlformats.org/officeDocument/2006/relationships/hyperlink" Target="http://pbs.twimg.com/profile_images/858243629189615616/kXMqfSLo_normal.jpg" TargetMode="External"/><Relationship Id="rId526" Type="http://schemas.openxmlformats.org/officeDocument/2006/relationships/hyperlink" Target="http://pbs.twimg.com/profile_images/874589523480502277/V1qLPMYR_normal.jpg" TargetMode="External"/><Relationship Id="rId733" Type="http://schemas.openxmlformats.org/officeDocument/2006/relationships/hyperlink" Target="https://twitter.com/pleursdeveuve" TargetMode="External"/><Relationship Id="rId165" Type="http://schemas.openxmlformats.org/officeDocument/2006/relationships/hyperlink" Target="http://t.co/hLLvEwxmSj" TargetMode="External"/><Relationship Id="rId372" Type="http://schemas.openxmlformats.org/officeDocument/2006/relationships/hyperlink" Target="http://pbs.twimg.com/profile_images/910761070003855360/Vom7rlg3_normal.jpg" TargetMode="External"/><Relationship Id="rId677" Type="http://schemas.openxmlformats.org/officeDocument/2006/relationships/hyperlink" Target="https://twitter.com/t_tokumutaisa" TargetMode="External"/><Relationship Id="rId800" Type="http://schemas.openxmlformats.org/officeDocument/2006/relationships/hyperlink" Target="https://twitter.com/shivaroor" TargetMode="External"/><Relationship Id="rId232" Type="http://schemas.openxmlformats.org/officeDocument/2006/relationships/hyperlink" Target="http://pbs.twimg.com/profile_images/548445731015520258/85ZsV3Si_normal.png" TargetMode="External"/><Relationship Id="rId884" Type="http://schemas.openxmlformats.org/officeDocument/2006/relationships/hyperlink" Target="https://twitter.com/una0902s" TargetMode="External"/><Relationship Id="rId27" Type="http://schemas.openxmlformats.org/officeDocument/2006/relationships/hyperlink" Target="https://t.co/ZnfmeP5YYF" TargetMode="External"/><Relationship Id="rId537" Type="http://schemas.openxmlformats.org/officeDocument/2006/relationships/hyperlink" Target="http://pbs.twimg.com/profile_images/938059955403350016/bkPiHWA6_normal.jpg" TargetMode="External"/><Relationship Id="rId744" Type="http://schemas.openxmlformats.org/officeDocument/2006/relationships/hyperlink" Target="https://twitter.com/tatu_o3o" TargetMode="External"/><Relationship Id="rId80" Type="http://schemas.openxmlformats.org/officeDocument/2006/relationships/hyperlink" Target="https://t.co/m5z6qkCFyg" TargetMode="External"/><Relationship Id="rId176" Type="http://schemas.openxmlformats.org/officeDocument/2006/relationships/hyperlink" Target="https://t.co/8UZsrksdJz" TargetMode="External"/><Relationship Id="rId383" Type="http://schemas.openxmlformats.org/officeDocument/2006/relationships/hyperlink" Target="http://pbs.twimg.com/profile_images/942623221702057984/ieyv9Frg_normal.jpg" TargetMode="External"/><Relationship Id="rId590" Type="http://schemas.openxmlformats.org/officeDocument/2006/relationships/hyperlink" Target="https://twitter.com/yu_a810" TargetMode="External"/><Relationship Id="rId604" Type="http://schemas.openxmlformats.org/officeDocument/2006/relationships/hyperlink" Target="https://twitter.com/misachan56" TargetMode="External"/><Relationship Id="rId811" Type="http://schemas.openxmlformats.org/officeDocument/2006/relationships/hyperlink" Target="https://twitter.com/koiame_anime" TargetMode="External"/><Relationship Id="rId243" Type="http://schemas.openxmlformats.org/officeDocument/2006/relationships/hyperlink" Target="http://pbs.twimg.com/profile_images/762634845260394500/qYHGGf5i_normal.jpg" TargetMode="External"/><Relationship Id="rId450" Type="http://schemas.openxmlformats.org/officeDocument/2006/relationships/hyperlink" Target="http://pbs.twimg.com/profile_images/450670208848384000/ReV6bzke_normal.png" TargetMode="External"/><Relationship Id="rId688" Type="http://schemas.openxmlformats.org/officeDocument/2006/relationships/hyperlink" Target="https://twitter.com/vzbv" TargetMode="External"/><Relationship Id="rId895" Type="http://schemas.openxmlformats.org/officeDocument/2006/relationships/hyperlink" Target="https://twitter.com/dwaguide" TargetMode="External"/><Relationship Id="rId909" Type="http://schemas.openxmlformats.org/officeDocument/2006/relationships/hyperlink" Target="https://twitter.com/19yasuaki" TargetMode="External"/><Relationship Id="rId38" Type="http://schemas.openxmlformats.org/officeDocument/2006/relationships/hyperlink" Target="https://t.co/scDjRHHHb0" TargetMode="External"/><Relationship Id="rId103" Type="http://schemas.openxmlformats.org/officeDocument/2006/relationships/hyperlink" Target="http://t.co/pgzJBQeWfe" TargetMode="External"/><Relationship Id="rId310" Type="http://schemas.openxmlformats.org/officeDocument/2006/relationships/hyperlink" Target="http://pbs.twimg.com/profile_images/89552170/me-at-reunion-for-web_normal.jpg" TargetMode="External"/><Relationship Id="rId548" Type="http://schemas.openxmlformats.org/officeDocument/2006/relationships/hyperlink" Target="http://pbs.twimg.com/profile_images/852990810425610240/YnIPWOQw_normal.jpg" TargetMode="External"/><Relationship Id="rId755" Type="http://schemas.openxmlformats.org/officeDocument/2006/relationships/hyperlink" Target="https://twitter.com/glasgowisgrande" TargetMode="External"/><Relationship Id="rId91" Type="http://schemas.openxmlformats.org/officeDocument/2006/relationships/hyperlink" Target="http://t.co/AVNa06ej06" TargetMode="External"/><Relationship Id="rId187" Type="http://schemas.openxmlformats.org/officeDocument/2006/relationships/hyperlink" Target="https://t.co/nK9OZpK1Vo" TargetMode="External"/><Relationship Id="rId394" Type="http://schemas.openxmlformats.org/officeDocument/2006/relationships/hyperlink" Target="http://pbs.twimg.com/profile_images/750951192612732928/llIUh7tP_normal.jpg" TargetMode="External"/><Relationship Id="rId408" Type="http://schemas.openxmlformats.org/officeDocument/2006/relationships/hyperlink" Target="http://pbs.twimg.com/profile_images/918771674836799488/YEPzY8BE_normal.jpg" TargetMode="External"/><Relationship Id="rId615" Type="http://schemas.openxmlformats.org/officeDocument/2006/relationships/hyperlink" Target="https://twitter.com/xlahito" TargetMode="External"/><Relationship Id="rId822" Type="http://schemas.openxmlformats.org/officeDocument/2006/relationships/hyperlink" Target="https://twitter.com/uumt10141" TargetMode="External"/><Relationship Id="rId254" Type="http://schemas.openxmlformats.org/officeDocument/2006/relationships/hyperlink" Target="http://pbs.twimg.com/profile_images/563193939759337474/arB__C97_normal.jpeg" TargetMode="External"/><Relationship Id="rId699" Type="http://schemas.openxmlformats.org/officeDocument/2006/relationships/hyperlink" Target="https://twitter.com/chaebria610" TargetMode="External"/><Relationship Id="rId49" Type="http://schemas.openxmlformats.org/officeDocument/2006/relationships/hyperlink" Target="https://t.co/Fez9azxzXT" TargetMode="External"/><Relationship Id="rId114" Type="http://schemas.openxmlformats.org/officeDocument/2006/relationships/hyperlink" Target="http://t.co/vTfVJcrAgA" TargetMode="External"/><Relationship Id="rId461" Type="http://schemas.openxmlformats.org/officeDocument/2006/relationships/hyperlink" Target="http://pbs.twimg.com/profile_images/931130836706930688/stW1l8zf_normal.jpg" TargetMode="External"/><Relationship Id="rId559" Type="http://schemas.openxmlformats.org/officeDocument/2006/relationships/hyperlink" Target="https://twitter.com/pdmfeh0olzzalql" TargetMode="External"/><Relationship Id="rId766" Type="http://schemas.openxmlformats.org/officeDocument/2006/relationships/hyperlink" Target="https://twitter.com/mhajim_central" TargetMode="External"/><Relationship Id="rId198" Type="http://schemas.openxmlformats.org/officeDocument/2006/relationships/hyperlink" Target="http://pbs.twimg.com/profile_images/2382586789/redeslibre_normal.png" TargetMode="External"/><Relationship Id="rId321" Type="http://schemas.openxmlformats.org/officeDocument/2006/relationships/hyperlink" Target="http://pbs.twimg.com/profile_images/910944098428882945/5oPua2m5_normal.jpg" TargetMode="External"/><Relationship Id="rId419" Type="http://schemas.openxmlformats.org/officeDocument/2006/relationships/hyperlink" Target="http://pbs.twimg.com/profile_images/588424481858785281/c5NpUvYD_normal.jpg" TargetMode="External"/><Relationship Id="rId626" Type="http://schemas.openxmlformats.org/officeDocument/2006/relationships/hyperlink" Target="https://twitter.com/yargdpirate" TargetMode="External"/><Relationship Id="rId833" Type="http://schemas.openxmlformats.org/officeDocument/2006/relationships/hyperlink" Target="https://twitter.com/ulagriffith2869" TargetMode="External"/><Relationship Id="rId265" Type="http://schemas.openxmlformats.org/officeDocument/2006/relationships/hyperlink" Target="http://pbs.twimg.com/profile_images/903905650211602433/eEE09UfJ_normal.jpg" TargetMode="External"/><Relationship Id="rId472" Type="http://schemas.openxmlformats.org/officeDocument/2006/relationships/hyperlink" Target="http://pbs.twimg.com/profile_images/943685215519674368/WWlsvjhd_normal.jpg" TargetMode="External"/><Relationship Id="rId900" Type="http://schemas.openxmlformats.org/officeDocument/2006/relationships/hyperlink" Target="https://twitter.com/shimabarak" TargetMode="External"/><Relationship Id="rId125" Type="http://schemas.openxmlformats.org/officeDocument/2006/relationships/hyperlink" Target="https://t.co/bfJK3Hc3fH" TargetMode="External"/><Relationship Id="rId332" Type="http://schemas.openxmlformats.org/officeDocument/2006/relationships/hyperlink" Target="http://pbs.twimg.com/profile_images/569362474541916160/so8ZQX5N_normal.jpeg" TargetMode="External"/><Relationship Id="rId777" Type="http://schemas.openxmlformats.org/officeDocument/2006/relationships/hyperlink" Target="https://twitter.com/daysiruth416" TargetMode="External"/><Relationship Id="rId637" Type="http://schemas.openxmlformats.org/officeDocument/2006/relationships/hyperlink" Target="https://twitter.com/necpc_pc" TargetMode="External"/><Relationship Id="rId844" Type="http://schemas.openxmlformats.org/officeDocument/2006/relationships/hyperlink" Target="https://twitter.com/tmnw2knews" TargetMode="External"/><Relationship Id="rId276" Type="http://schemas.openxmlformats.org/officeDocument/2006/relationships/hyperlink" Target="http://pbs.twimg.com/profile_images/916450788808912896/1BjAIBTZ_normal.jpg" TargetMode="External"/><Relationship Id="rId483" Type="http://schemas.openxmlformats.org/officeDocument/2006/relationships/hyperlink" Target="http://pbs.twimg.com/profile_images/844903621686812674/opy7v2YI_normal.jpg" TargetMode="External"/><Relationship Id="rId690" Type="http://schemas.openxmlformats.org/officeDocument/2006/relationships/hyperlink" Target="https://twitter.com/pandugar" TargetMode="External"/><Relationship Id="rId704" Type="http://schemas.openxmlformats.org/officeDocument/2006/relationships/hyperlink" Target="https://twitter.com/hiringforamazon" TargetMode="External"/><Relationship Id="rId911" Type="http://schemas.openxmlformats.org/officeDocument/2006/relationships/hyperlink" Target="https://twitter.com/superdorsa" TargetMode="External"/><Relationship Id="rId40" Type="http://schemas.openxmlformats.org/officeDocument/2006/relationships/hyperlink" Target="https://t.co/Ia06rGbDuL" TargetMode="External"/><Relationship Id="rId136" Type="http://schemas.openxmlformats.org/officeDocument/2006/relationships/hyperlink" Target="https://t.co/o0EfQef2Zh" TargetMode="External"/><Relationship Id="rId343" Type="http://schemas.openxmlformats.org/officeDocument/2006/relationships/hyperlink" Target="http://pbs.twimg.com/profile_images/932568758278692864/XolD_eD0_normal.jpg" TargetMode="External"/><Relationship Id="rId550" Type="http://schemas.openxmlformats.org/officeDocument/2006/relationships/hyperlink" Target="http://pbs.twimg.com/profile_images/893130914716307457/menxq7fD_normal.jpg" TargetMode="External"/><Relationship Id="rId788" Type="http://schemas.openxmlformats.org/officeDocument/2006/relationships/hyperlink" Target="https://twitter.com/srebon" TargetMode="External"/><Relationship Id="rId203" Type="http://schemas.openxmlformats.org/officeDocument/2006/relationships/hyperlink" Target="http://pbs.twimg.com/profile_images/613011492728778752/cBJxHKcs_normal.png" TargetMode="External"/><Relationship Id="rId648" Type="http://schemas.openxmlformats.org/officeDocument/2006/relationships/hyperlink" Target="https://twitter.com/tuttotechnet" TargetMode="External"/><Relationship Id="rId855" Type="http://schemas.openxmlformats.org/officeDocument/2006/relationships/hyperlink" Target="https://twitter.com/thomaskaynak281" TargetMode="External"/><Relationship Id="rId287" Type="http://schemas.openxmlformats.org/officeDocument/2006/relationships/hyperlink" Target="http://pbs.twimg.com/profile_images/878121382340468736/5We7VxwH_normal.jpg" TargetMode="External"/><Relationship Id="rId410" Type="http://schemas.openxmlformats.org/officeDocument/2006/relationships/hyperlink" Target="http://pbs.twimg.com/profile_images/894658336506998784/_L_aH6LZ_normal.jpg" TargetMode="External"/><Relationship Id="rId494" Type="http://schemas.openxmlformats.org/officeDocument/2006/relationships/hyperlink" Target="http://pbs.twimg.com/profile_images/927080943600353281/E3ELvNPc_normal.jpg" TargetMode="External"/><Relationship Id="rId508" Type="http://schemas.openxmlformats.org/officeDocument/2006/relationships/hyperlink" Target="http://pbs.twimg.com/profile_images/876404785225711616/tZsrudb7_normal.jpg" TargetMode="External"/><Relationship Id="rId715" Type="http://schemas.openxmlformats.org/officeDocument/2006/relationships/hyperlink" Target="https://twitter.com/holcotdw" TargetMode="External"/><Relationship Id="rId147" Type="http://schemas.openxmlformats.org/officeDocument/2006/relationships/hyperlink" Target="http://t.co/P8SoEgOOB3" TargetMode="External"/><Relationship Id="rId354" Type="http://schemas.openxmlformats.org/officeDocument/2006/relationships/hyperlink" Target="http://pbs.twimg.com/profile_images/907651865613094912/diLPbbv8_normal.jpg" TargetMode="External"/><Relationship Id="rId799" Type="http://schemas.openxmlformats.org/officeDocument/2006/relationships/hyperlink" Target="https://twitter.com/satzsathish08" TargetMode="External"/><Relationship Id="rId51" Type="http://schemas.openxmlformats.org/officeDocument/2006/relationships/hyperlink" Target="https://t.co/FB7lUG32v9" TargetMode="External"/><Relationship Id="rId561" Type="http://schemas.openxmlformats.org/officeDocument/2006/relationships/hyperlink" Target="https://twitter.com/s_t" TargetMode="External"/><Relationship Id="rId659" Type="http://schemas.openxmlformats.org/officeDocument/2006/relationships/hyperlink" Target="https://twitter.com/secry" TargetMode="External"/><Relationship Id="rId866" Type="http://schemas.openxmlformats.org/officeDocument/2006/relationships/hyperlink" Target="https://twitter.com/gheorghepetre" TargetMode="External"/><Relationship Id="rId214" Type="http://schemas.openxmlformats.org/officeDocument/2006/relationships/hyperlink" Target="http://pbs.twimg.com/profile_images/935903463355047936/tXRLriib_normal.jpg" TargetMode="External"/><Relationship Id="rId298" Type="http://schemas.openxmlformats.org/officeDocument/2006/relationships/hyperlink" Target="http://pbs.twimg.com/profile_images/808705871622459396/tqomy3NW_normal.jpg" TargetMode="External"/><Relationship Id="rId421" Type="http://schemas.openxmlformats.org/officeDocument/2006/relationships/hyperlink" Target="http://pbs.twimg.com/profile_images/872721708616044544/qyAo3-p-_normal.jpg" TargetMode="External"/><Relationship Id="rId519" Type="http://schemas.openxmlformats.org/officeDocument/2006/relationships/hyperlink" Target="http://pbs.twimg.com/profile_images/1191326473/b31ec8e5-3e08-46d0-86f1-239f7903baa0_normal.png" TargetMode="External"/><Relationship Id="rId158" Type="http://schemas.openxmlformats.org/officeDocument/2006/relationships/hyperlink" Target="http://t.co/gZjLQMOdxT" TargetMode="External"/><Relationship Id="rId726" Type="http://schemas.openxmlformats.org/officeDocument/2006/relationships/hyperlink" Target="https://twitter.com/imamurayuki" TargetMode="External"/><Relationship Id="rId62" Type="http://schemas.openxmlformats.org/officeDocument/2006/relationships/hyperlink" Target="http://t.co/0WQDxiWQvG" TargetMode="External"/><Relationship Id="rId365" Type="http://schemas.openxmlformats.org/officeDocument/2006/relationships/hyperlink" Target="http://pbs.twimg.com/profile_images/874252223705825281/Xnb8cBF0_normal.jpg" TargetMode="External"/><Relationship Id="rId572" Type="http://schemas.openxmlformats.org/officeDocument/2006/relationships/hyperlink" Target="https://twitter.com/amz0ne" TargetMode="External"/><Relationship Id="rId225" Type="http://schemas.openxmlformats.org/officeDocument/2006/relationships/hyperlink" Target="http://pbs.twimg.com/profile_images/931138243638149121/rpxHV22u_normal.jpg" TargetMode="External"/><Relationship Id="rId432" Type="http://schemas.openxmlformats.org/officeDocument/2006/relationships/hyperlink" Target="http://pbs.twimg.com/profile_images/943797096729194496/pcdXwHNq_normal.jpg" TargetMode="External"/><Relationship Id="rId877" Type="http://schemas.openxmlformats.org/officeDocument/2006/relationships/hyperlink" Target="https://twitter.com/bschocbar" TargetMode="External"/><Relationship Id="rId737" Type="http://schemas.openxmlformats.org/officeDocument/2006/relationships/hyperlink" Target="https://twitter.com/adonnellywriter" TargetMode="External"/><Relationship Id="rId73" Type="http://schemas.openxmlformats.org/officeDocument/2006/relationships/hyperlink" Target="http://t.co/x9ukJ1s30m" TargetMode="External"/><Relationship Id="rId169" Type="http://schemas.openxmlformats.org/officeDocument/2006/relationships/hyperlink" Target="https://t.co/Kg9P0r9PJu" TargetMode="External"/><Relationship Id="rId376" Type="http://schemas.openxmlformats.org/officeDocument/2006/relationships/hyperlink" Target="http://pbs.twimg.com/profile_images/895524798415163392/TJ52Smne_normal.jpg" TargetMode="External"/><Relationship Id="rId583" Type="http://schemas.openxmlformats.org/officeDocument/2006/relationships/hyperlink" Target="https://twitter.com/kassuibasstrb" TargetMode="External"/><Relationship Id="rId790" Type="http://schemas.openxmlformats.org/officeDocument/2006/relationships/hyperlink" Target="https://twitter.com/henmikumajiroui" TargetMode="External"/><Relationship Id="rId804" Type="http://schemas.openxmlformats.org/officeDocument/2006/relationships/hyperlink" Target="https://twitter.com/amasalegame" TargetMode="External"/><Relationship Id="rId4" Type="http://schemas.openxmlformats.org/officeDocument/2006/relationships/hyperlink" Target="https://t.co/IILYjCoaUL" TargetMode="External"/><Relationship Id="rId236" Type="http://schemas.openxmlformats.org/officeDocument/2006/relationships/hyperlink" Target="http://pbs.twimg.com/profile_images/799603675681275905/ICBfDLUT_normal.jpg" TargetMode="External"/><Relationship Id="rId443" Type="http://schemas.openxmlformats.org/officeDocument/2006/relationships/hyperlink" Target="http://pbs.twimg.com/profile_images/928421618573103104/062PqSA4_normal.jpg" TargetMode="External"/><Relationship Id="rId650" Type="http://schemas.openxmlformats.org/officeDocument/2006/relationships/hyperlink" Target="https://twitter.com/midori_1433" TargetMode="External"/><Relationship Id="rId888" Type="http://schemas.openxmlformats.org/officeDocument/2006/relationships/hyperlink" Target="https://twitter.com/kaito09969938" TargetMode="External"/><Relationship Id="rId303" Type="http://schemas.openxmlformats.org/officeDocument/2006/relationships/hyperlink" Target="http://pbs.twimg.com/profile_images/922765063685005313/lwHZn1k9_normal.jpg" TargetMode="External"/><Relationship Id="rId748" Type="http://schemas.openxmlformats.org/officeDocument/2006/relationships/hyperlink" Target="https://twitter.com/lisagillis_" TargetMode="External"/><Relationship Id="rId84" Type="http://schemas.openxmlformats.org/officeDocument/2006/relationships/hyperlink" Target="http://t.co/gcMXdmDlnH" TargetMode="External"/><Relationship Id="rId387" Type="http://schemas.openxmlformats.org/officeDocument/2006/relationships/hyperlink" Target="http://pbs.twimg.com/profile_images/378800000176508247/40bd3d1880139d1483b34d56e33a52d9_normal.jpeg" TargetMode="External"/><Relationship Id="rId510" Type="http://schemas.openxmlformats.org/officeDocument/2006/relationships/hyperlink" Target="http://pbs.twimg.com/profile_images/935193034026713088/el0Ne1qh_normal.jpg" TargetMode="External"/><Relationship Id="rId594" Type="http://schemas.openxmlformats.org/officeDocument/2006/relationships/hyperlink" Target="https://twitter.com/eigahiho" TargetMode="External"/><Relationship Id="rId608" Type="http://schemas.openxmlformats.org/officeDocument/2006/relationships/hyperlink" Target="https://twitter.com/areck0001" TargetMode="External"/><Relationship Id="rId815" Type="http://schemas.openxmlformats.org/officeDocument/2006/relationships/hyperlink" Target="https://twitter.com/sharanbachelde3" TargetMode="External"/><Relationship Id="rId247" Type="http://schemas.openxmlformats.org/officeDocument/2006/relationships/hyperlink" Target="http://pbs.twimg.com/profile_images/639228061725003776/m6qZyH0h_normal.jpg" TargetMode="External"/><Relationship Id="rId899" Type="http://schemas.openxmlformats.org/officeDocument/2006/relationships/hyperlink" Target="https://twitter.com/marylschmidt" TargetMode="External"/><Relationship Id="rId107" Type="http://schemas.openxmlformats.org/officeDocument/2006/relationships/hyperlink" Target="https://t.co/02NhsHth3T" TargetMode="External"/><Relationship Id="rId454" Type="http://schemas.openxmlformats.org/officeDocument/2006/relationships/hyperlink" Target="http://pbs.twimg.com/profile_images/917768947071619072/b_tHsI7h_normal.jpg" TargetMode="External"/><Relationship Id="rId661" Type="http://schemas.openxmlformats.org/officeDocument/2006/relationships/hyperlink" Target="https://twitter.com/batakochan0211" TargetMode="External"/><Relationship Id="rId759" Type="http://schemas.openxmlformats.org/officeDocument/2006/relationships/hyperlink" Target="https://twitter.com/shanitapalmer11" TargetMode="External"/><Relationship Id="rId11" Type="http://schemas.openxmlformats.org/officeDocument/2006/relationships/hyperlink" Target="https://t.co/0MNEfxhXuj" TargetMode="External"/><Relationship Id="rId314" Type="http://schemas.openxmlformats.org/officeDocument/2006/relationships/hyperlink" Target="http://pbs.twimg.com/profile_images/462999424851922944/Suv6oUHU_normal.png" TargetMode="External"/><Relationship Id="rId398" Type="http://schemas.openxmlformats.org/officeDocument/2006/relationships/hyperlink" Target="http://pbs.twimg.com/profile_images/943797913288871936/HoDtYyoV_normal.jpg" TargetMode="External"/><Relationship Id="rId521" Type="http://schemas.openxmlformats.org/officeDocument/2006/relationships/hyperlink" Target="http://pbs.twimg.com/profile_images/937540633685843968/OA1YN0UK_normal.jpg" TargetMode="External"/><Relationship Id="rId619" Type="http://schemas.openxmlformats.org/officeDocument/2006/relationships/hyperlink" Target="https://twitter.com/b1hub" TargetMode="External"/><Relationship Id="rId95" Type="http://schemas.openxmlformats.org/officeDocument/2006/relationships/hyperlink" Target="https://t.co/PaIKHcGdkB" TargetMode="External"/><Relationship Id="rId160" Type="http://schemas.openxmlformats.org/officeDocument/2006/relationships/hyperlink" Target="http://t.co/VsQfqX2yAk" TargetMode="External"/><Relationship Id="rId826" Type="http://schemas.openxmlformats.org/officeDocument/2006/relationships/hyperlink" Target="https://twitter.com/sochatolocha" TargetMode="External"/><Relationship Id="rId258" Type="http://schemas.openxmlformats.org/officeDocument/2006/relationships/hyperlink" Target="http://pbs.twimg.com/profile_images/3508014078/4296f696fcaec148e5d23fa98ad31214_normal.jpeg" TargetMode="External"/><Relationship Id="rId465" Type="http://schemas.openxmlformats.org/officeDocument/2006/relationships/hyperlink" Target="http://pbs.twimg.com/profile_images/918929904862822401/bSisWL0p_normal.jpg" TargetMode="External"/><Relationship Id="rId672" Type="http://schemas.openxmlformats.org/officeDocument/2006/relationships/hyperlink" Target="https://twitter.com/faydra_deon" TargetMode="External"/><Relationship Id="rId22" Type="http://schemas.openxmlformats.org/officeDocument/2006/relationships/hyperlink" Target="https://t.co/KaQ962t4DT" TargetMode="External"/><Relationship Id="rId118" Type="http://schemas.openxmlformats.org/officeDocument/2006/relationships/hyperlink" Target="https://t.co/qUGZA9HYBS" TargetMode="External"/><Relationship Id="rId325" Type="http://schemas.openxmlformats.org/officeDocument/2006/relationships/hyperlink" Target="http://pbs.twimg.com/profile_images/927765613346508800/f2EU4Q9F_normal.jpg" TargetMode="External"/><Relationship Id="rId532" Type="http://schemas.openxmlformats.org/officeDocument/2006/relationships/hyperlink" Target="http://pbs.twimg.com/profile_images/877024473345540096/wYvIQDeE_normal.jpg" TargetMode="External"/><Relationship Id="rId171" Type="http://schemas.openxmlformats.org/officeDocument/2006/relationships/hyperlink" Target="http://t.co/o9sN5VlEYM" TargetMode="External"/><Relationship Id="rId837" Type="http://schemas.openxmlformats.org/officeDocument/2006/relationships/hyperlink" Target="https://twitter.com/josefreedomve" TargetMode="External"/><Relationship Id="rId269" Type="http://schemas.openxmlformats.org/officeDocument/2006/relationships/hyperlink" Target="http://pbs.twimg.com/profile_images/943798491746201601/iwKyZiyR_normal.jpg" TargetMode="External"/><Relationship Id="rId476" Type="http://schemas.openxmlformats.org/officeDocument/2006/relationships/hyperlink" Target="http://pbs.twimg.com/profile_images/876089196917686272/FG9LxXtB_normal.jpg" TargetMode="External"/><Relationship Id="rId683" Type="http://schemas.openxmlformats.org/officeDocument/2006/relationships/hyperlink" Target="https://twitter.com/5minjournal" TargetMode="External"/><Relationship Id="rId890" Type="http://schemas.openxmlformats.org/officeDocument/2006/relationships/hyperlink" Target="https://twitter.com/hakethkotb" TargetMode="External"/><Relationship Id="rId904" Type="http://schemas.openxmlformats.org/officeDocument/2006/relationships/hyperlink" Target="https://twitter.com/chlosaki_" TargetMode="External"/><Relationship Id="rId33" Type="http://schemas.openxmlformats.org/officeDocument/2006/relationships/hyperlink" Target="http://t.co/HJ1ltqXoUQ" TargetMode="External"/><Relationship Id="rId129" Type="http://schemas.openxmlformats.org/officeDocument/2006/relationships/hyperlink" Target="http://t.co/Um7A7vtvLP" TargetMode="External"/><Relationship Id="rId336" Type="http://schemas.openxmlformats.org/officeDocument/2006/relationships/hyperlink" Target="http://pbs.twimg.com/profile_images/2996456104/b707959f192bba5c31c07058f91a183b_normal.png" TargetMode="External"/><Relationship Id="rId543" Type="http://schemas.openxmlformats.org/officeDocument/2006/relationships/hyperlink" Target="http://pbs.twimg.com/profile_images/943404075617460224/-PjfsxnT_normal.jpg" TargetMode="External"/><Relationship Id="rId182" Type="http://schemas.openxmlformats.org/officeDocument/2006/relationships/hyperlink" Target="https://t.co/zDR1txWbt7" TargetMode="External"/><Relationship Id="rId403" Type="http://schemas.openxmlformats.org/officeDocument/2006/relationships/hyperlink" Target="http://pbs.twimg.com/profile_images/925759464380047360/gj3u-Ir9_normal.jpg" TargetMode="External"/><Relationship Id="rId750" Type="http://schemas.openxmlformats.org/officeDocument/2006/relationships/hyperlink" Target="https://twitter.com/jennyburnley1" TargetMode="External"/><Relationship Id="rId848" Type="http://schemas.openxmlformats.org/officeDocument/2006/relationships/hyperlink" Target="https://twitter.com/vertiemaxwell11" TargetMode="External"/><Relationship Id="rId487" Type="http://schemas.openxmlformats.org/officeDocument/2006/relationships/hyperlink" Target="http://pbs.twimg.com/profile_images/910129447809851399/tku9Jq76_normal.jpg" TargetMode="External"/><Relationship Id="rId610" Type="http://schemas.openxmlformats.org/officeDocument/2006/relationships/hyperlink" Target="https://twitter.com/daayani1a" TargetMode="External"/><Relationship Id="rId694" Type="http://schemas.openxmlformats.org/officeDocument/2006/relationships/hyperlink" Target="https://twitter.com/ankeito1" TargetMode="External"/><Relationship Id="rId708" Type="http://schemas.openxmlformats.org/officeDocument/2006/relationships/hyperlink" Target="https://twitter.com/kanmediashop" TargetMode="External"/><Relationship Id="rId915" Type="http://schemas.openxmlformats.org/officeDocument/2006/relationships/hyperlink" Target="https://twitter.com/armorgardltd" TargetMode="External"/><Relationship Id="rId347" Type="http://schemas.openxmlformats.org/officeDocument/2006/relationships/hyperlink" Target="http://pbs.twimg.com/profile_images/943743051272466432/-mfJBx1E_normal.jpg" TargetMode="External"/><Relationship Id="rId44" Type="http://schemas.openxmlformats.org/officeDocument/2006/relationships/hyperlink" Target="https://t.co/TMo1W2au7y" TargetMode="External"/><Relationship Id="rId554" Type="http://schemas.openxmlformats.org/officeDocument/2006/relationships/hyperlink" Target="https://twitter.com/laverasalgado21" TargetMode="External"/><Relationship Id="rId761" Type="http://schemas.openxmlformats.org/officeDocument/2006/relationships/hyperlink" Target="https://twitter.com/dorageorge1708" TargetMode="External"/><Relationship Id="rId859" Type="http://schemas.openxmlformats.org/officeDocument/2006/relationships/hyperlink" Target="https://twitter.com/gabriel_farago" TargetMode="External"/><Relationship Id="rId193" Type="http://schemas.openxmlformats.org/officeDocument/2006/relationships/hyperlink" Target="http://pbs.twimg.com/profile_images/940276008887783426/11VfJi8L_normal.jpg" TargetMode="External"/><Relationship Id="rId207" Type="http://schemas.openxmlformats.org/officeDocument/2006/relationships/hyperlink" Target="http://pbs.twimg.com/profile_images/599621821302898688/iLRtwEIj_normal.jpg" TargetMode="External"/><Relationship Id="rId414" Type="http://schemas.openxmlformats.org/officeDocument/2006/relationships/hyperlink" Target="http://pbs.twimg.com/profile_images/943797955106168832/g6I9RDYj_normal.jpg" TargetMode="External"/><Relationship Id="rId498" Type="http://schemas.openxmlformats.org/officeDocument/2006/relationships/hyperlink" Target="http://pbs.twimg.com/profile_images/797818771079499777/6DHN4axv_normal.jpg" TargetMode="External"/><Relationship Id="rId621" Type="http://schemas.openxmlformats.org/officeDocument/2006/relationships/hyperlink" Target="https://twitter.com/fokjxqbx2tjaazz" TargetMode="External"/><Relationship Id="rId260" Type="http://schemas.openxmlformats.org/officeDocument/2006/relationships/hyperlink" Target="http://pbs.twimg.com/profile_images/807119849117728768/zYouAbSM_normal.jpg" TargetMode="External"/><Relationship Id="rId719" Type="http://schemas.openxmlformats.org/officeDocument/2006/relationships/hyperlink" Target="https://twitter.com/ghifto" TargetMode="External"/><Relationship Id="rId55" Type="http://schemas.openxmlformats.org/officeDocument/2006/relationships/hyperlink" Target="https://t.co/koEtUYT1DH" TargetMode="External"/><Relationship Id="rId120" Type="http://schemas.openxmlformats.org/officeDocument/2006/relationships/hyperlink" Target="https://t.co/65rXzRmH6H" TargetMode="External"/><Relationship Id="rId358" Type="http://schemas.openxmlformats.org/officeDocument/2006/relationships/hyperlink" Target="http://pbs.twimg.com/profile_images/863152266500591616/g_1uWLpQ_normal.jpg" TargetMode="External"/><Relationship Id="rId565" Type="http://schemas.openxmlformats.org/officeDocument/2006/relationships/hyperlink" Target="https://twitter.com/amazngbooks" TargetMode="External"/><Relationship Id="rId772" Type="http://schemas.openxmlformats.org/officeDocument/2006/relationships/hyperlink" Target="https://twitter.com/quill_annamaria" TargetMode="External"/><Relationship Id="rId218" Type="http://schemas.openxmlformats.org/officeDocument/2006/relationships/hyperlink" Target="http://pbs.twimg.com/profile_images/829662695754440704/nfSuhyPI_normal.jpg" TargetMode="External"/><Relationship Id="rId425" Type="http://schemas.openxmlformats.org/officeDocument/2006/relationships/hyperlink" Target="http://pbs.twimg.com/profile_images/861787424019460096/R3yXBwNW_normal.jpg" TargetMode="External"/><Relationship Id="rId632" Type="http://schemas.openxmlformats.org/officeDocument/2006/relationships/hyperlink" Target="https://twitter.com/cherisealbert22" TargetMode="External"/><Relationship Id="rId271" Type="http://schemas.openxmlformats.org/officeDocument/2006/relationships/hyperlink" Target="http://pbs.twimg.com/profile_images/1905473249/image_normal.jpg" TargetMode="External"/><Relationship Id="rId66" Type="http://schemas.openxmlformats.org/officeDocument/2006/relationships/hyperlink" Target="http://t.co/t1drdVytpl" TargetMode="External"/><Relationship Id="rId131" Type="http://schemas.openxmlformats.org/officeDocument/2006/relationships/hyperlink" Target="https://t.co/U6UqJ0DM8w" TargetMode="External"/><Relationship Id="rId369" Type="http://schemas.openxmlformats.org/officeDocument/2006/relationships/hyperlink" Target="http://pbs.twimg.com/profile_images/786796469596491776/Pr5xoWec_normal.jpg" TargetMode="External"/><Relationship Id="rId576" Type="http://schemas.openxmlformats.org/officeDocument/2006/relationships/hyperlink" Target="https://twitter.com/sengyotei" TargetMode="External"/><Relationship Id="rId783" Type="http://schemas.openxmlformats.org/officeDocument/2006/relationships/hyperlink" Target="https://twitter.com/3470jack" TargetMode="External"/><Relationship Id="rId229" Type="http://schemas.openxmlformats.org/officeDocument/2006/relationships/hyperlink" Target="http://pbs.twimg.com/profile_images/715233243499479040/IrDR_wxi_normal.jpg" TargetMode="External"/><Relationship Id="rId436" Type="http://schemas.openxmlformats.org/officeDocument/2006/relationships/hyperlink" Target="http://pbs.twimg.com/profile_images/910830303077269504/s0yK_9vb_normal.jpg" TargetMode="External"/><Relationship Id="rId643" Type="http://schemas.openxmlformats.org/officeDocument/2006/relationships/hyperlink" Target="https://twitter.com/cocoramama" TargetMode="External"/><Relationship Id="rId850" Type="http://schemas.openxmlformats.org/officeDocument/2006/relationships/hyperlink" Target="https://twitter.com/bh34kb17" TargetMode="External"/><Relationship Id="rId77" Type="http://schemas.openxmlformats.org/officeDocument/2006/relationships/hyperlink" Target="http://t.co/YOjbHDXEhz" TargetMode="External"/><Relationship Id="rId282" Type="http://schemas.openxmlformats.org/officeDocument/2006/relationships/hyperlink" Target="http://pbs.twimg.com/profile_images/634984626688102400/jyzFpzix_normal.jpg" TargetMode="External"/><Relationship Id="rId503" Type="http://schemas.openxmlformats.org/officeDocument/2006/relationships/hyperlink" Target="http://pbs.twimg.com/profile_images/870985480115855360/27z1cRLC_normal.jpg" TargetMode="External"/><Relationship Id="rId587" Type="http://schemas.openxmlformats.org/officeDocument/2006/relationships/hyperlink" Target="https://twitter.com/clachannel" TargetMode="External"/><Relationship Id="rId710" Type="http://schemas.openxmlformats.org/officeDocument/2006/relationships/hyperlink" Target="https://twitter.com/jennine_velette" TargetMode="External"/><Relationship Id="rId808" Type="http://schemas.openxmlformats.org/officeDocument/2006/relationships/hyperlink" Target="https://twitter.com/the_book_queen" TargetMode="External"/><Relationship Id="rId8" Type="http://schemas.openxmlformats.org/officeDocument/2006/relationships/hyperlink" Target="http://t.co/3OgN6l9grJ" TargetMode="External"/><Relationship Id="rId142" Type="http://schemas.openxmlformats.org/officeDocument/2006/relationships/hyperlink" Target="http://t.co/OSOZ2BEE6b" TargetMode="External"/><Relationship Id="rId447" Type="http://schemas.openxmlformats.org/officeDocument/2006/relationships/hyperlink" Target="http://pbs.twimg.com/profile_images/834514469136920576/5WcBZMOU_normal.jpg" TargetMode="External"/><Relationship Id="rId794" Type="http://schemas.openxmlformats.org/officeDocument/2006/relationships/hyperlink" Target="https://twitter.com/xkvkyjvhjwguw11" TargetMode="External"/><Relationship Id="rId654" Type="http://schemas.openxmlformats.org/officeDocument/2006/relationships/hyperlink" Target="https://twitter.com/onlinedeals&#305;n" TargetMode="External"/><Relationship Id="rId861" Type="http://schemas.openxmlformats.org/officeDocument/2006/relationships/hyperlink" Target="https://twitter.com/lamajabr" TargetMode="External"/><Relationship Id="rId293" Type="http://schemas.openxmlformats.org/officeDocument/2006/relationships/hyperlink" Target="http://pbs.twimg.com/profile_images/872533358617800704/N6iWuzH1_normal.jpg" TargetMode="External"/><Relationship Id="rId307" Type="http://schemas.openxmlformats.org/officeDocument/2006/relationships/hyperlink" Target="http://pbs.twimg.com/profile_images/502405813760036864/JO1YBqRL_normal.jpeg" TargetMode="External"/><Relationship Id="rId514" Type="http://schemas.openxmlformats.org/officeDocument/2006/relationships/hyperlink" Target="http://pbs.twimg.com/profile_images/938480103541141504/ieI9rd0G_normal.jpg" TargetMode="External"/><Relationship Id="rId721" Type="http://schemas.openxmlformats.org/officeDocument/2006/relationships/hyperlink" Target="https://twitter.com/cost2build_uk" TargetMode="External"/><Relationship Id="rId88" Type="http://schemas.openxmlformats.org/officeDocument/2006/relationships/hyperlink" Target="http://t.co/uZ7kvffJry" TargetMode="External"/><Relationship Id="rId153" Type="http://schemas.openxmlformats.org/officeDocument/2006/relationships/hyperlink" Target="https://t.co/WYlp7L8kUm" TargetMode="External"/><Relationship Id="rId360" Type="http://schemas.openxmlformats.org/officeDocument/2006/relationships/hyperlink" Target="http://pbs.twimg.com/profile_images/2643142641/a4e893989a50b192d3375188c38878c9_normal.gif" TargetMode="External"/><Relationship Id="rId598" Type="http://schemas.openxmlformats.org/officeDocument/2006/relationships/hyperlink" Target="https://twitter.com/amazngauthors" TargetMode="External"/><Relationship Id="rId819" Type="http://schemas.openxmlformats.org/officeDocument/2006/relationships/hyperlink" Target="https://twitter.com/fuwarin" TargetMode="External"/><Relationship Id="rId220" Type="http://schemas.openxmlformats.org/officeDocument/2006/relationships/hyperlink" Target="http://pbs.twimg.com/profile_images/911075751952138240/tv_Ws-ij_normal.jpg" TargetMode="External"/><Relationship Id="rId458" Type="http://schemas.openxmlformats.org/officeDocument/2006/relationships/hyperlink" Target="http://pbs.twimg.com/profile_images/923303479627563008/HuP4__n0_normal.jpg" TargetMode="External"/><Relationship Id="rId665" Type="http://schemas.openxmlformats.org/officeDocument/2006/relationships/hyperlink" Target="https://twitter.com/_pinkicecream_" TargetMode="External"/><Relationship Id="rId872" Type="http://schemas.openxmlformats.org/officeDocument/2006/relationships/hyperlink" Target="https://twitter.com/okzcd" TargetMode="External"/><Relationship Id="rId15" Type="http://schemas.openxmlformats.org/officeDocument/2006/relationships/hyperlink" Target="https://t.co/Z0ae5kXiMv" TargetMode="External"/><Relationship Id="rId318" Type="http://schemas.openxmlformats.org/officeDocument/2006/relationships/hyperlink" Target="http://pbs.twimg.com/profile_images/943795056464588801/5EQYDxiv_normal.jpg" TargetMode="External"/><Relationship Id="rId525" Type="http://schemas.openxmlformats.org/officeDocument/2006/relationships/hyperlink" Target="http://pbs.twimg.com/profile_images/900250684532023296/Zz5ET2bD_normal.jpg" TargetMode="External"/><Relationship Id="rId732" Type="http://schemas.openxmlformats.org/officeDocument/2006/relationships/hyperlink" Target="https://twitter.com/0xfran" TargetMode="External"/><Relationship Id="rId99" Type="http://schemas.openxmlformats.org/officeDocument/2006/relationships/hyperlink" Target="https://t.co/lE2XOaln1X" TargetMode="External"/><Relationship Id="rId164" Type="http://schemas.openxmlformats.org/officeDocument/2006/relationships/hyperlink" Target="http://t.co/mSFFK8wYLp" TargetMode="External"/><Relationship Id="rId371" Type="http://schemas.openxmlformats.org/officeDocument/2006/relationships/hyperlink" Target="http://pbs.twimg.com/profile_images/935969747870642177/xkyQVXPD_normal.jpg" TargetMode="External"/><Relationship Id="rId469" Type="http://schemas.openxmlformats.org/officeDocument/2006/relationships/hyperlink" Target="http://pbs.twimg.com/profile_images/938353242618052608/reQvbIFn_normal.jpg" TargetMode="External"/><Relationship Id="rId676" Type="http://schemas.openxmlformats.org/officeDocument/2006/relationships/hyperlink" Target="https://twitter.com/booktweeter" TargetMode="External"/><Relationship Id="rId883" Type="http://schemas.openxmlformats.org/officeDocument/2006/relationships/hyperlink" Target="https://twitter.com/nngybrmlnnpxb11" TargetMode="External"/><Relationship Id="rId26" Type="http://schemas.openxmlformats.org/officeDocument/2006/relationships/hyperlink" Target="https://t.co/yl5i53sdzs" TargetMode="External"/><Relationship Id="rId231" Type="http://schemas.openxmlformats.org/officeDocument/2006/relationships/hyperlink" Target="http://pbs.twimg.com/profile_images/936562912138690562/uYgiUfQC_normal.jpg" TargetMode="External"/><Relationship Id="rId329" Type="http://schemas.openxmlformats.org/officeDocument/2006/relationships/hyperlink" Target="http://abs.twimg.com/sticky/default_profile_images/default_profile_normal.png" TargetMode="External"/><Relationship Id="rId536" Type="http://schemas.openxmlformats.org/officeDocument/2006/relationships/hyperlink" Target="http://pbs.twimg.com/profile_images/911275599045578752/Z99IUpgn_normal.jpg" TargetMode="External"/><Relationship Id="rId175" Type="http://schemas.openxmlformats.org/officeDocument/2006/relationships/hyperlink" Target="https://t.co/5kHYObdMbQ" TargetMode="External"/><Relationship Id="rId743" Type="http://schemas.openxmlformats.org/officeDocument/2006/relationships/hyperlink" Target="https://twitter.com/billward10bill" TargetMode="External"/><Relationship Id="rId382" Type="http://schemas.openxmlformats.org/officeDocument/2006/relationships/hyperlink" Target="http://pbs.twimg.com/profile_images/378800000456934959/8935b059ee2361478d4db4fd11cd87c8_normal.jpeg" TargetMode="External"/><Relationship Id="rId603" Type="http://schemas.openxmlformats.org/officeDocument/2006/relationships/hyperlink" Target="https://twitter.com/mj_alo" TargetMode="External"/><Relationship Id="rId687" Type="http://schemas.openxmlformats.org/officeDocument/2006/relationships/hyperlink" Target="https://twitter.com/punkbln" TargetMode="External"/><Relationship Id="rId810" Type="http://schemas.openxmlformats.org/officeDocument/2006/relationships/hyperlink" Target="https://twitter.com/yuiooooyui" TargetMode="External"/><Relationship Id="rId908" Type="http://schemas.openxmlformats.org/officeDocument/2006/relationships/hyperlink" Target="https://twitter.com/f&#305;l7xfklmyyo8po" TargetMode="External"/><Relationship Id="rId242" Type="http://schemas.openxmlformats.org/officeDocument/2006/relationships/hyperlink" Target="http://pbs.twimg.com/profile_images/935822929874452480/E2Chwf6F_normal.jpg" TargetMode="External"/><Relationship Id="rId894" Type="http://schemas.openxmlformats.org/officeDocument/2006/relationships/hyperlink" Target="https://twitter.com/shito_stereo" TargetMode="External"/><Relationship Id="rId37" Type="http://schemas.openxmlformats.org/officeDocument/2006/relationships/hyperlink" Target="https://t.co/YQSFVgofxR" TargetMode="External"/><Relationship Id="rId102" Type="http://schemas.openxmlformats.org/officeDocument/2006/relationships/hyperlink" Target="https://t.co/RXfmUBtzFN" TargetMode="External"/><Relationship Id="rId547" Type="http://schemas.openxmlformats.org/officeDocument/2006/relationships/hyperlink" Target="http://pbs.twimg.com/profile_images/875914650612670464/Q5Pf_Jcl_normal.jpg" TargetMode="External"/><Relationship Id="rId754" Type="http://schemas.openxmlformats.org/officeDocument/2006/relationships/hyperlink" Target="https://twitter.com/neru_46_aptask" TargetMode="External"/><Relationship Id="rId90" Type="http://schemas.openxmlformats.org/officeDocument/2006/relationships/hyperlink" Target="http://t.co/6MNBK9Yp" TargetMode="External"/><Relationship Id="rId186" Type="http://schemas.openxmlformats.org/officeDocument/2006/relationships/hyperlink" Target="https://t.co/4XjYTsrOAZ" TargetMode="External"/><Relationship Id="rId393" Type="http://schemas.openxmlformats.org/officeDocument/2006/relationships/hyperlink" Target="http://pbs.twimg.com/profile_images/664154770354085888/YBKM0FTK_normal.png" TargetMode="External"/><Relationship Id="rId407" Type="http://schemas.openxmlformats.org/officeDocument/2006/relationships/hyperlink" Target="http://pbs.twimg.com/profile_images/804432875990892544/WdV2-Sp9_normal.jpg" TargetMode="External"/><Relationship Id="rId614" Type="http://schemas.openxmlformats.org/officeDocument/2006/relationships/hyperlink" Target="https://twitter.com/toranekotorajit" TargetMode="External"/><Relationship Id="rId821" Type="http://schemas.openxmlformats.org/officeDocument/2006/relationships/hyperlink" Target="https://twitter.com/b&#305;bl&#305;othequea"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_rels/sheet8.xml.rels><?xml version="1.0" encoding="UTF-8" standalone="yes"?>
<Relationships xmlns="http://schemas.openxmlformats.org/package/2006/relationships"><Relationship Id="rId8" Type="http://schemas.openxmlformats.org/officeDocument/2006/relationships/hyperlink" Target="http://bit.ly/2AiUdQw" TargetMode="External"/><Relationship Id="rId13" Type="http://schemas.openxmlformats.org/officeDocument/2006/relationships/table" Target="../tables/table13.xml"/><Relationship Id="rId18" Type="http://schemas.openxmlformats.org/officeDocument/2006/relationships/table" Target="../tables/table18.xml"/><Relationship Id="rId3" Type="http://schemas.openxmlformats.org/officeDocument/2006/relationships/hyperlink" Target="http://dlvr.it/Q6y31c" TargetMode="External"/><Relationship Id="rId7" Type="http://schemas.openxmlformats.org/officeDocument/2006/relationships/hyperlink" Target="http://amzn.to/2oZtYK7" TargetMode="External"/><Relationship Id="rId12" Type="http://schemas.openxmlformats.org/officeDocument/2006/relationships/table" Target="../tables/table12.xml"/><Relationship Id="rId17" Type="http://schemas.openxmlformats.org/officeDocument/2006/relationships/table" Target="../tables/table17.xml"/><Relationship Id="rId2" Type="http://schemas.openxmlformats.org/officeDocument/2006/relationships/hyperlink" Target="http://dlvr.it/Q6y38P" TargetMode="External"/><Relationship Id="rId16" Type="http://schemas.openxmlformats.org/officeDocument/2006/relationships/table" Target="../tables/table16.xml"/><Relationship Id="rId1" Type="http://schemas.openxmlformats.org/officeDocument/2006/relationships/hyperlink" Target="http://dlvr.it/Q6y338" TargetMode="External"/><Relationship Id="rId6" Type="http://schemas.openxmlformats.org/officeDocument/2006/relationships/hyperlink" Target="http://wp.me/P5rIsN-eY" TargetMode="External"/><Relationship Id="rId11" Type="http://schemas.openxmlformats.org/officeDocument/2006/relationships/table" Target="../tables/table11.xml"/><Relationship Id="rId5" Type="http://schemas.openxmlformats.org/officeDocument/2006/relationships/hyperlink" Target="http://getbook.at/Initiation" TargetMode="External"/><Relationship Id="rId15" Type="http://schemas.openxmlformats.org/officeDocument/2006/relationships/table" Target="../tables/table15.xml"/><Relationship Id="rId10" Type="http://schemas.openxmlformats.org/officeDocument/2006/relationships/hyperlink" Target="http://wp.me/P5rIsN-35V" TargetMode="External"/><Relationship Id="rId4" Type="http://schemas.openxmlformats.org/officeDocument/2006/relationships/hyperlink" Target="http://smarturl.it/BLAtn" TargetMode="External"/><Relationship Id="rId9" Type="http://schemas.openxmlformats.org/officeDocument/2006/relationships/hyperlink" Target="http://getbook.at/Finding_Home" TargetMode="External"/><Relationship Id="rId14" Type="http://schemas.openxmlformats.org/officeDocument/2006/relationships/table" Target="../tables/table1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P316"/>
  <sheetViews>
    <sheetView workbookViewId="0">
      <pane xSplit="2" ySplit="2" topLeftCell="C27" activePane="bottomRight" state="frozen"/>
      <selection pane="topRight" activeCell="C1" sqref="C1"/>
      <selection pane="bottomLeft" activeCell="A3" sqref="A3"/>
      <selection pane="bottomRight" activeCell="E115" sqref="E115"/>
    </sheetView>
  </sheetViews>
  <sheetFormatPr defaultRowHeight="15" x14ac:dyDescent="0.25"/>
  <cols>
    <col min="1" max="2" width="10.42578125" style="1" customWidth="1"/>
    <col min="3" max="3" width="12.7109375" bestFit="1" customWidth="1"/>
    <col min="4" max="4" width="14.42578125" bestFit="1" customWidth="1"/>
    <col min="5" max="5" width="80" customWidth="1"/>
    <col min="6" max="6" width="9.5703125" bestFit="1" customWidth="1"/>
    <col min="7" max="7" width="13.140625" bestFit="1" customWidth="1"/>
    <col min="8" max="8" width="13.28515625" bestFit="1" customWidth="1"/>
    <col min="9" max="9" width="13.42578125" bestFit="1" customWidth="1"/>
    <col min="10" max="10" width="14.42578125" bestFit="1" customWidth="1"/>
    <col min="11" max="11" width="10.5703125" bestFit="1" customWidth="1"/>
    <col min="12" max="12" width="12.140625" bestFit="1" customWidth="1"/>
    <col min="13" max="13" width="11.5703125" bestFit="1" customWidth="1"/>
    <col min="14" max="14" width="13.5703125" bestFit="1" customWidth="1"/>
    <col min="15" max="15" width="5.140625" bestFit="1" customWidth="1"/>
    <col min="16" max="16" width="10.85546875" bestFit="1" customWidth="1"/>
  </cols>
  <sheetData>
    <row r="2" spans="1:16" ht="30" customHeight="1" x14ac:dyDescent="0.25">
      <c r="A2" s="11" t="s">
        <v>0</v>
      </c>
      <c r="B2" s="11" t="s">
        <v>1</v>
      </c>
      <c r="C2" s="13" t="s">
        <v>172</v>
      </c>
      <c r="D2" s="13" t="s">
        <v>173</v>
      </c>
      <c r="E2" s="13" t="s">
        <v>174</v>
      </c>
      <c r="F2" s="13" t="s">
        <v>175</v>
      </c>
      <c r="G2" s="13" t="s">
        <v>176</v>
      </c>
      <c r="H2" s="13" t="s">
        <v>177</v>
      </c>
      <c r="I2" s="13" t="s">
        <v>178</v>
      </c>
      <c r="J2" s="13" t="s">
        <v>179</v>
      </c>
      <c r="K2" s="13" t="s">
        <v>180</v>
      </c>
      <c r="L2" s="13" t="s">
        <v>181</v>
      </c>
      <c r="M2" s="13" t="s">
        <v>182</v>
      </c>
      <c r="N2" s="13" t="s">
        <v>183</v>
      </c>
      <c r="O2" t="s">
        <v>11</v>
      </c>
      <c r="P2" s="52" t="s">
        <v>161</v>
      </c>
    </row>
    <row r="3" spans="1:16" ht="15" customHeight="1" x14ac:dyDescent="0.25">
      <c r="A3" s="63" t="s">
        <v>189</v>
      </c>
      <c r="B3" s="63" t="s">
        <v>207</v>
      </c>
      <c r="C3" s="75" t="s">
        <v>225</v>
      </c>
      <c r="D3" s="77">
        <v>43090.464143518519</v>
      </c>
      <c r="E3" s="75" t="s">
        <v>231</v>
      </c>
      <c r="F3" s="80" t="s">
        <v>252</v>
      </c>
      <c r="G3" s="75" t="s">
        <v>266</v>
      </c>
      <c r="H3" s="75"/>
      <c r="I3" s="77">
        <v>43090.464143518519</v>
      </c>
      <c r="J3" s="80" t="s">
        <v>288</v>
      </c>
      <c r="K3" s="75"/>
      <c r="L3" s="75"/>
      <c r="M3" s="82" t="s">
        <v>305</v>
      </c>
      <c r="N3" s="75"/>
      <c r="O3">
        <v>3</v>
      </c>
      <c r="P3" s="34" t="s">
        <v>64</v>
      </c>
    </row>
    <row r="4" spans="1:16" ht="15" customHeight="1" x14ac:dyDescent="0.25">
      <c r="A4" s="63" t="s">
        <v>191</v>
      </c>
      <c r="B4" s="63" t="s">
        <v>191</v>
      </c>
      <c r="C4" s="76" t="s">
        <v>174</v>
      </c>
      <c r="D4" s="78">
        <v>43090.464143518519</v>
      </c>
      <c r="E4" s="76" t="s">
        <v>236</v>
      </c>
      <c r="F4" s="79" t="s">
        <v>256</v>
      </c>
      <c r="G4" s="76" t="s">
        <v>267</v>
      </c>
      <c r="H4" s="76"/>
      <c r="I4" s="78">
        <v>43090.464143518519</v>
      </c>
      <c r="J4" s="79" t="s">
        <v>290</v>
      </c>
      <c r="K4" s="76"/>
      <c r="L4" s="76"/>
      <c r="M4" s="83" t="s">
        <v>307</v>
      </c>
      <c r="N4" s="76"/>
      <c r="O4">
        <v>4</v>
      </c>
      <c r="P4" s="34" t="s">
        <v>64</v>
      </c>
    </row>
    <row r="5" spans="1:16" x14ac:dyDescent="0.25">
      <c r="A5" s="63" t="s">
        <v>193</v>
      </c>
      <c r="B5" s="63" t="s">
        <v>217</v>
      </c>
      <c r="C5" s="76" t="s">
        <v>225</v>
      </c>
      <c r="D5" s="78">
        <v>43090.464155092595</v>
      </c>
      <c r="E5" s="76" t="s">
        <v>237</v>
      </c>
      <c r="F5" s="76" t="s">
        <v>257</v>
      </c>
      <c r="G5" s="76" t="s">
        <v>273</v>
      </c>
      <c r="H5" s="76" t="s">
        <v>284</v>
      </c>
      <c r="I5" s="78">
        <v>43090.464155092595</v>
      </c>
      <c r="J5" s="79" t="s">
        <v>292</v>
      </c>
      <c r="K5" s="76"/>
      <c r="L5" s="76"/>
      <c r="M5" s="83" t="s">
        <v>309</v>
      </c>
      <c r="N5" s="76"/>
      <c r="O5">
        <v>5</v>
      </c>
      <c r="P5" s="34" t="s">
        <v>64</v>
      </c>
    </row>
    <row r="6" spans="1:16" x14ac:dyDescent="0.25">
      <c r="A6" s="63" t="s">
        <v>194</v>
      </c>
      <c r="B6" s="63" t="s">
        <v>194</v>
      </c>
      <c r="C6" s="76" t="s">
        <v>174</v>
      </c>
      <c r="D6" s="78">
        <v>43090.464155092595</v>
      </c>
      <c r="E6" s="76" t="s">
        <v>238</v>
      </c>
      <c r="F6" s="76"/>
      <c r="G6" s="76"/>
      <c r="H6" s="76"/>
      <c r="I6" s="78">
        <v>43090.464155092595</v>
      </c>
      <c r="J6" s="79" t="s">
        <v>293</v>
      </c>
      <c r="K6" s="76"/>
      <c r="L6" s="76"/>
      <c r="M6" s="83" t="s">
        <v>310</v>
      </c>
      <c r="N6" s="76"/>
      <c r="O6">
        <v>6</v>
      </c>
      <c r="P6" s="34" t="s">
        <v>64</v>
      </c>
    </row>
    <row r="7" spans="1:16" x14ac:dyDescent="0.25">
      <c r="A7" s="63" t="s">
        <v>195</v>
      </c>
      <c r="B7" s="63" t="s">
        <v>195</v>
      </c>
      <c r="C7" s="76" t="s">
        <v>174</v>
      </c>
      <c r="D7" s="78">
        <v>43090.464155092595</v>
      </c>
      <c r="E7" s="76" t="s">
        <v>239</v>
      </c>
      <c r="F7" s="79" t="s">
        <v>258</v>
      </c>
      <c r="G7" s="76" t="s">
        <v>271</v>
      </c>
      <c r="H7" s="76"/>
      <c r="I7" s="78">
        <v>43090.464155092595</v>
      </c>
      <c r="J7" s="79" t="s">
        <v>294</v>
      </c>
      <c r="K7" s="76"/>
      <c r="L7" s="76"/>
      <c r="M7" s="83" t="s">
        <v>311</v>
      </c>
      <c r="N7" s="76"/>
      <c r="O7">
        <v>7</v>
      </c>
      <c r="P7" s="34" t="s">
        <v>64</v>
      </c>
    </row>
    <row r="8" spans="1:16" x14ac:dyDescent="0.25">
      <c r="A8" s="63" t="s">
        <v>196</v>
      </c>
      <c r="B8" s="63" t="s">
        <v>215</v>
      </c>
      <c r="C8" s="76" t="s">
        <v>225</v>
      </c>
      <c r="D8" s="78">
        <v>43090.464155092595</v>
      </c>
      <c r="E8" s="76" t="s">
        <v>234</v>
      </c>
      <c r="F8" s="76"/>
      <c r="G8" s="76"/>
      <c r="H8" s="76"/>
      <c r="I8" s="78">
        <v>43090.464155092595</v>
      </c>
      <c r="J8" s="79" t="s">
        <v>295</v>
      </c>
      <c r="K8" s="76"/>
      <c r="L8" s="76"/>
      <c r="M8" s="83" t="s">
        <v>312</v>
      </c>
      <c r="N8" s="76"/>
      <c r="O8">
        <v>8</v>
      </c>
      <c r="P8" s="34" t="s">
        <v>64</v>
      </c>
    </row>
    <row r="9" spans="1:16" x14ac:dyDescent="0.25">
      <c r="A9" s="63" t="s">
        <v>197</v>
      </c>
      <c r="B9" s="63" t="s">
        <v>207</v>
      </c>
      <c r="C9" s="76" t="s">
        <v>225</v>
      </c>
      <c r="D9" s="78">
        <v>43090.464155092595</v>
      </c>
      <c r="E9" s="76" t="s">
        <v>229</v>
      </c>
      <c r="F9" s="79" t="s">
        <v>251</v>
      </c>
      <c r="G9" s="76" t="s">
        <v>266</v>
      </c>
      <c r="H9" s="76"/>
      <c r="I9" s="78">
        <v>43090.464155092595</v>
      </c>
      <c r="J9" s="79" t="s">
        <v>296</v>
      </c>
      <c r="K9" s="76"/>
      <c r="L9" s="76"/>
      <c r="M9" s="83" t="s">
        <v>313</v>
      </c>
      <c r="N9" s="76"/>
      <c r="O9">
        <v>9</v>
      </c>
      <c r="P9" s="34" t="s">
        <v>64</v>
      </c>
    </row>
    <row r="10" spans="1:16" x14ac:dyDescent="0.25">
      <c r="A10" s="63" t="s">
        <v>198</v>
      </c>
      <c r="B10" s="63" t="s">
        <v>198</v>
      </c>
      <c r="C10" s="76" t="s">
        <v>174</v>
      </c>
      <c r="D10" s="78">
        <v>43090.464166666665</v>
      </c>
      <c r="E10" s="76" t="s">
        <v>240</v>
      </c>
      <c r="F10" s="79" t="s">
        <v>259</v>
      </c>
      <c r="G10" s="76" t="s">
        <v>272</v>
      </c>
      <c r="H10" s="76"/>
      <c r="I10" s="78">
        <v>43090.464166666665</v>
      </c>
      <c r="J10" s="79" t="s">
        <v>297</v>
      </c>
      <c r="K10" s="76"/>
      <c r="L10" s="76"/>
      <c r="M10" s="83" t="s">
        <v>314</v>
      </c>
      <c r="N10" s="76"/>
      <c r="O10">
        <v>10</v>
      </c>
      <c r="P10" s="34" t="s">
        <v>64</v>
      </c>
    </row>
    <row r="11" spans="1:16" x14ac:dyDescent="0.25">
      <c r="A11" s="63" t="s">
        <v>199</v>
      </c>
      <c r="B11" s="63" t="s">
        <v>199</v>
      </c>
      <c r="C11" s="76" t="s">
        <v>174</v>
      </c>
      <c r="D11" s="78">
        <v>43090.464166666665</v>
      </c>
      <c r="E11" s="76" t="s">
        <v>241</v>
      </c>
      <c r="F11" s="79" t="s">
        <v>254</v>
      </c>
      <c r="G11" s="76" t="s">
        <v>277</v>
      </c>
      <c r="H11" s="76"/>
      <c r="I11" s="78">
        <v>43090.464166666665</v>
      </c>
      <c r="J11" s="79" t="s">
        <v>298</v>
      </c>
      <c r="K11" s="76"/>
      <c r="L11" s="76"/>
      <c r="M11" s="83" t="s">
        <v>315</v>
      </c>
      <c r="N11" s="76"/>
      <c r="O11">
        <v>11</v>
      </c>
      <c r="P11" s="34" t="s">
        <v>64</v>
      </c>
    </row>
    <row r="12" spans="1:16" x14ac:dyDescent="0.25">
      <c r="A12" s="63" t="s">
        <v>200</v>
      </c>
      <c r="B12" s="63" t="s">
        <v>200</v>
      </c>
      <c r="C12" s="76" t="s">
        <v>174</v>
      </c>
      <c r="D12" s="78">
        <v>43090.464166666665</v>
      </c>
      <c r="E12" s="76" t="s">
        <v>242</v>
      </c>
      <c r="F12" s="79" t="s">
        <v>260</v>
      </c>
      <c r="G12" s="76" t="s">
        <v>278</v>
      </c>
      <c r="H12" s="76"/>
      <c r="I12" s="78">
        <v>43090.464166666665</v>
      </c>
      <c r="J12" s="79" t="s">
        <v>299</v>
      </c>
      <c r="K12" s="76"/>
      <c r="L12" s="76"/>
      <c r="M12" s="83" t="s">
        <v>316</v>
      </c>
      <c r="N12" s="76"/>
      <c r="O12">
        <v>12</v>
      </c>
      <c r="P12" s="34" t="s">
        <v>64</v>
      </c>
    </row>
    <row r="13" spans="1:16" x14ac:dyDescent="0.25">
      <c r="A13" s="63" t="s">
        <v>201</v>
      </c>
      <c r="B13" s="63" t="s">
        <v>218</v>
      </c>
      <c r="C13" s="76" t="s">
        <v>225</v>
      </c>
      <c r="D13" s="78">
        <v>43090.464166666665</v>
      </c>
      <c r="E13" s="76" t="s">
        <v>243</v>
      </c>
      <c r="F13" s="76"/>
      <c r="G13" s="76"/>
      <c r="H13" s="76"/>
      <c r="I13" s="78">
        <v>43090.464166666665</v>
      </c>
      <c r="J13" s="79" t="s">
        <v>300</v>
      </c>
      <c r="K13" s="76"/>
      <c r="L13" s="76"/>
      <c r="M13" s="83" t="s">
        <v>317</v>
      </c>
      <c r="N13" s="76"/>
      <c r="O13">
        <v>13</v>
      </c>
      <c r="P13" s="34" t="s">
        <v>64</v>
      </c>
    </row>
    <row r="14" spans="1:16" x14ac:dyDescent="0.25">
      <c r="A14" s="63" t="s">
        <v>202</v>
      </c>
      <c r="B14" s="63" t="s">
        <v>219</v>
      </c>
      <c r="C14" s="76" t="s">
        <v>225</v>
      </c>
      <c r="D14" s="78">
        <v>43090.464166666665</v>
      </c>
      <c r="E14" s="76" t="s">
        <v>244</v>
      </c>
      <c r="F14" s="79" t="s">
        <v>261</v>
      </c>
      <c r="G14" s="76" t="s">
        <v>275</v>
      </c>
      <c r="H14" s="76" t="s">
        <v>285</v>
      </c>
      <c r="I14" s="78">
        <v>43090.464166666665</v>
      </c>
      <c r="J14" s="79" t="s">
        <v>301</v>
      </c>
      <c r="K14" s="76"/>
      <c r="L14" s="76"/>
      <c r="M14" s="83" t="s">
        <v>318</v>
      </c>
      <c r="N14" s="76"/>
      <c r="O14">
        <v>14</v>
      </c>
      <c r="P14" s="34" t="s">
        <v>64</v>
      </c>
    </row>
    <row r="15" spans="1:16" x14ac:dyDescent="0.25">
      <c r="A15" s="63" t="s">
        <v>202</v>
      </c>
      <c r="B15" s="63" t="s">
        <v>220</v>
      </c>
      <c r="C15" s="76" t="s">
        <v>225</v>
      </c>
      <c r="D15" s="78">
        <v>43090.464166666665</v>
      </c>
      <c r="E15" s="76" t="s">
        <v>244</v>
      </c>
      <c r="F15" s="79" t="s">
        <v>261</v>
      </c>
      <c r="G15" s="76" t="s">
        <v>275</v>
      </c>
      <c r="H15" s="76" t="s">
        <v>285</v>
      </c>
      <c r="I15" s="78">
        <v>43090.464166666665</v>
      </c>
      <c r="J15" s="79" t="s">
        <v>301</v>
      </c>
      <c r="K15" s="76"/>
      <c r="L15" s="76"/>
      <c r="M15" s="83" t="s">
        <v>318</v>
      </c>
      <c r="N15" s="76"/>
      <c r="O15">
        <v>15</v>
      </c>
      <c r="P15" s="34" t="s">
        <v>64</v>
      </c>
    </row>
    <row r="16" spans="1:16" x14ac:dyDescent="0.25">
      <c r="A16" s="63" t="s">
        <v>205</v>
      </c>
      <c r="B16" s="63" t="s">
        <v>205</v>
      </c>
      <c r="C16" s="76" t="s">
        <v>174</v>
      </c>
      <c r="D16" s="78">
        <v>43090.464166666665</v>
      </c>
      <c r="E16" s="76" t="s">
        <v>247</v>
      </c>
      <c r="F16" s="79" t="s">
        <v>254</v>
      </c>
      <c r="G16" s="76" t="s">
        <v>277</v>
      </c>
      <c r="H16" s="76"/>
      <c r="I16" s="78">
        <v>43090.464166666665</v>
      </c>
      <c r="J16" s="79" t="s">
        <v>304</v>
      </c>
      <c r="K16" s="76"/>
      <c r="L16" s="76"/>
      <c r="M16" s="83" t="s">
        <v>321</v>
      </c>
      <c r="N16" s="76"/>
      <c r="O16">
        <v>16</v>
      </c>
      <c r="P16" s="34" t="s">
        <v>64</v>
      </c>
    </row>
    <row r="17" spans="1:16" x14ac:dyDescent="0.25">
      <c r="A17" s="63" t="s">
        <v>567</v>
      </c>
      <c r="B17" s="63" t="s">
        <v>207</v>
      </c>
      <c r="C17" s="76" t="s">
        <v>225</v>
      </c>
      <c r="D17" s="78">
        <v>43090.464178240742</v>
      </c>
      <c r="E17" s="76" t="s">
        <v>231</v>
      </c>
      <c r="F17" s="79" t="s">
        <v>252</v>
      </c>
      <c r="G17" s="76" t="s">
        <v>266</v>
      </c>
      <c r="H17" s="76"/>
      <c r="I17" s="78">
        <v>43090.464178240742</v>
      </c>
      <c r="J17" s="79" t="s">
        <v>1310</v>
      </c>
      <c r="K17" s="76"/>
      <c r="L17" s="76"/>
      <c r="M17" s="83" t="s">
        <v>1587</v>
      </c>
      <c r="N17" s="76"/>
      <c r="O17">
        <v>17</v>
      </c>
      <c r="P17" s="34" t="s">
        <v>64</v>
      </c>
    </row>
    <row r="18" spans="1:16" x14ac:dyDescent="0.25">
      <c r="A18" s="63" t="s">
        <v>568</v>
      </c>
      <c r="B18" s="63" t="s">
        <v>568</v>
      </c>
      <c r="C18" s="76" t="s">
        <v>174</v>
      </c>
      <c r="D18" s="78">
        <v>43090.464178240742</v>
      </c>
      <c r="E18" s="76" t="s">
        <v>888</v>
      </c>
      <c r="F18" s="79" t="s">
        <v>254</v>
      </c>
      <c r="G18" s="76" t="s">
        <v>277</v>
      </c>
      <c r="H18" s="76"/>
      <c r="I18" s="78">
        <v>43090.464178240742</v>
      </c>
      <c r="J18" s="79" t="s">
        <v>1311</v>
      </c>
      <c r="K18" s="76"/>
      <c r="L18" s="76"/>
      <c r="M18" s="83" t="s">
        <v>1588</v>
      </c>
      <c r="N18" s="76"/>
      <c r="O18">
        <v>18</v>
      </c>
      <c r="P18" s="34" t="s">
        <v>64</v>
      </c>
    </row>
    <row r="19" spans="1:16" x14ac:dyDescent="0.25">
      <c r="A19" s="63" t="s">
        <v>569</v>
      </c>
      <c r="B19" s="63" t="s">
        <v>569</v>
      </c>
      <c r="C19" s="76" t="s">
        <v>174</v>
      </c>
      <c r="D19" s="78">
        <v>43090.464178240742</v>
      </c>
      <c r="E19" s="76" t="s">
        <v>889</v>
      </c>
      <c r="F19" s="79" t="s">
        <v>1097</v>
      </c>
      <c r="G19" s="76" t="s">
        <v>271</v>
      </c>
      <c r="H19" s="76"/>
      <c r="I19" s="78">
        <v>43090.464178240742</v>
      </c>
      <c r="J19" s="79" t="s">
        <v>1312</v>
      </c>
      <c r="K19" s="76"/>
      <c r="L19" s="76"/>
      <c r="M19" s="83" t="s">
        <v>1589</v>
      </c>
      <c r="N19" s="76"/>
      <c r="O19">
        <v>19</v>
      </c>
      <c r="P19" s="34" t="s">
        <v>64</v>
      </c>
    </row>
    <row r="20" spans="1:16" x14ac:dyDescent="0.25">
      <c r="A20" s="63" t="s">
        <v>570</v>
      </c>
      <c r="B20" s="63" t="s">
        <v>808</v>
      </c>
      <c r="C20" s="76" t="s">
        <v>225</v>
      </c>
      <c r="D20" s="78">
        <v>43090.464178240742</v>
      </c>
      <c r="E20" s="76" t="s">
        <v>890</v>
      </c>
      <c r="F20" s="76"/>
      <c r="G20" s="76"/>
      <c r="H20" s="76"/>
      <c r="I20" s="78">
        <v>43090.464178240742</v>
      </c>
      <c r="J20" s="79" t="s">
        <v>1313</v>
      </c>
      <c r="K20" s="76"/>
      <c r="L20" s="76"/>
      <c r="M20" s="83" t="s">
        <v>1590</v>
      </c>
      <c r="N20" s="76"/>
      <c r="O20">
        <v>20</v>
      </c>
      <c r="P20" s="34" t="s">
        <v>64</v>
      </c>
    </row>
    <row r="21" spans="1:16" x14ac:dyDescent="0.25">
      <c r="A21" s="63" t="s">
        <v>571</v>
      </c>
      <c r="B21" s="63" t="s">
        <v>571</v>
      </c>
      <c r="C21" s="76" t="s">
        <v>174</v>
      </c>
      <c r="D21" s="78">
        <v>43090.464178240742</v>
      </c>
      <c r="E21" s="76" t="s">
        <v>891</v>
      </c>
      <c r="F21" s="79" t="s">
        <v>1098</v>
      </c>
      <c r="G21" s="76" t="s">
        <v>272</v>
      </c>
      <c r="H21" s="76"/>
      <c r="I21" s="78">
        <v>43090.464178240742</v>
      </c>
      <c r="J21" s="79" t="s">
        <v>1314</v>
      </c>
      <c r="K21" s="76"/>
      <c r="L21" s="76"/>
      <c r="M21" s="83" t="s">
        <v>1591</v>
      </c>
      <c r="N21" s="76"/>
      <c r="O21">
        <v>21</v>
      </c>
      <c r="P21" s="34" t="s">
        <v>64</v>
      </c>
    </row>
    <row r="22" spans="1:16" x14ac:dyDescent="0.25">
      <c r="A22" s="63" t="s">
        <v>572</v>
      </c>
      <c r="B22" s="63" t="s">
        <v>572</v>
      </c>
      <c r="C22" s="76" t="s">
        <v>174</v>
      </c>
      <c r="D22" s="78">
        <v>43090.464178240742</v>
      </c>
      <c r="E22" s="76" t="s">
        <v>892</v>
      </c>
      <c r="F22" s="79" t="s">
        <v>1099</v>
      </c>
      <c r="G22" s="76" t="s">
        <v>275</v>
      </c>
      <c r="H22" s="76"/>
      <c r="I22" s="78">
        <v>43090.464178240742</v>
      </c>
      <c r="J22" s="79" t="s">
        <v>1315</v>
      </c>
      <c r="K22" s="76"/>
      <c r="L22" s="76"/>
      <c r="M22" s="83" t="s">
        <v>1592</v>
      </c>
      <c r="N22" s="76"/>
      <c r="O22">
        <v>22</v>
      </c>
      <c r="P22" s="34" t="s">
        <v>64</v>
      </c>
    </row>
    <row r="23" spans="1:16" x14ac:dyDescent="0.25">
      <c r="A23" s="63" t="s">
        <v>573</v>
      </c>
      <c r="B23" s="63" t="s">
        <v>206</v>
      </c>
      <c r="C23" s="76" t="s">
        <v>225</v>
      </c>
      <c r="D23" s="78">
        <v>43090.464178240742</v>
      </c>
      <c r="E23" s="76" t="s">
        <v>893</v>
      </c>
      <c r="F23" s="79" t="s">
        <v>1100</v>
      </c>
      <c r="G23" s="76" t="s">
        <v>275</v>
      </c>
      <c r="H23" s="76"/>
      <c r="I23" s="78">
        <v>43090.464178240742</v>
      </c>
      <c r="J23" s="79" t="s">
        <v>1316</v>
      </c>
      <c r="K23" s="76"/>
      <c r="L23" s="76"/>
      <c r="M23" s="83" t="s">
        <v>1593</v>
      </c>
      <c r="N23" s="76"/>
      <c r="O23">
        <v>23</v>
      </c>
      <c r="P23" s="34" t="s">
        <v>64</v>
      </c>
    </row>
    <row r="24" spans="1:16" x14ac:dyDescent="0.25">
      <c r="A24" s="63" t="s">
        <v>573</v>
      </c>
      <c r="B24" s="63" t="s">
        <v>809</v>
      </c>
      <c r="C24" s="76" t="s">
        <v>225</v>
      </c>
      <c r="D24" s="78">
        <v>43090.464178240742</v>
      </c>
      <c r="E24" s="76" t="s">
        <v>893</v>
      </c>
      <c r="F24" s="79" t="s">
        <v>1100</v>
      </c>
      <c r="G24" s="76" t="s">
        <v>275</v>
      </c>
      <c r="H24" s="76"/>
      <c r="I24" s="78">
        <v>43090.464178240742</v>
      </c>
      <c r="J24" s="79" t="s">
        <v>1316</v>
      </c>
      <c r="K24" s="76"/>
      <c r="L24" s="76"/>
      <c r="M24" s="83" t="s">
        <v>1593</v>
      </c>
      <c r="N24" s="76"/>
      <c r="O24">
        <v>24</v>
      </c>
      <c r="P24" s="34" t="s">
        <v>64</v>
      </c>
    </row>
    <row r="25" spans="1:16" x14ac:dyDescent="0.25">
      <c r="A25" s="63" t="s">
        <v>574</v>
      </c>
      <c r="B25" s="63" t="s">
        <v>215</v>
      </c>
      <c r="C25" s="76" t="s">
        <v>225</v>
      </c>
      <c r="D25" s="78">
        <v>43090.464178240742</v>
      </c>
      <c r="E25" s="76" t="s">
        <v>234</v>
      </c>
      <c r="F25" s="76"/>
      <c r="G25" s="76"/>
      <c r="H25" s="76"/>
      <c r="I25" s="78">
        <v>43090.464178240742</v>
      </c>
      <c r="J25" s="79" t="s">
        <v>1317</v>
      </c>
      <c r="K25" s="76"/>
      <c r="L25" s="76"/>
      <c r="M25" s="83" t="s">
        <v>1594</v>
      </c>
      <c r="N25" s="76"/>
      <c r="O25">
        <v>25</v>
      </c>
      <c r="P25" s="34" t="s">
        <v>64</v>
      </c>
    </row>
    <row r="26" spans="1:16" x14ac:dyDescent="0.25">
      <c r="A26" s="63" t="s">
        <v>575</v>
      </c>
      <c r="B26" s="63" t="s">
        <v>207</v>
      </c>
      <c r="C26" s="76" t="s">
        <v>225</v>
      </c>
      <c r="D26" s="78">
        <v>43090.464189814818</v>
      </c>
      <c r="E26" s="76" t="s">
        <v>229</v>
      </c>
      <c r="F26" s="79" t="s">
        <v>251</v>
      </c>
      <c r="G26" s="76" t="s">
        <v>266</v>
      </c>
      <c r="H26" s="76"/>
      <c r="I26" s="78">
        <v>43090.464189814818</v>
      </c>
      <c r="J26" s="79" t="s">
        <v>1318</v>
      </c>
      <c r="K26" s="76"/>
      <c r="L26" s="76"/>
      <c r="M26" s="83" t="s">
        <v>1595</v>
      </c>
      <c r="N26" s="76"/>
      <c r="O26">
        <v>26</v>
      </c>
      <c r="P26" s="34" t="s">
        <v>64</v>
      </c>
    </row>
    <row r="27" spans="1:16" x14ac:dyDescent="0.25">
      <c r="A27" s="63" t="s">
        <v>576</v>
      </c>
      <c r="B27" s="63" t="s">
        <v>207</v>
      </c>
      <c r="C27" s="76" t="s">
        <v>225</v>
      </c>
      <c r="D27" s="78">
        <v>43090.464189814818</v>
      </c>
      <c r="E27" s="76" t="s">
        <v>227</v>
      </c>
      <c r="F27" s="79" t="s">
        <v>248</v>
      </c>
      <c r="G27" s="76" t="s">
        <v>266</v>
      </c>
      <c r="H27" s="76"/>
      <c r="I27" s="78">
        <v>43090.464189814818</v>
      </c>
      <c r="J27" s="79" t="s">
        <v>1319</v>
      </c>
      <c r="K27" s="76"/>
      <c r="L27" s="76"/>
      <c r="M27" s="83" t="s">
        <v>1596</v>
      </c>
      <c r="N27" s="76"/>
      <c r="O27">
        <v>27</v>
      </c>
      <c r="P27" s="34" t="s">
        <v>64</v>
      </c>
    </row>
    <row r="28" spans="1:16" x14ac:dyDescent="0.25">
      <c r="A28" s="63" t="s">
        <v>577</v>
      </c>
      <c r="B28" s="63" t="s">
        <v>810</v>
      </c>
      <c r="C28" s="76" t="s">
        <v>226</v>
      </c>
      <c r="D28" s="78">
        <v>43090.464189814818</v>
      </c>
      <c r="E28" s="76" t="s">
        <v>894</v>
      </c>
      <c r="F28" s="76"/>
      <c r="G28" s="76"/>
      <c r="H28" s="76"/>
      <c r="I28" s="78">
        <v>43090.464189814818</v>
      </c>
      <c r="J28" s="79" t="s">
        <v>1320</v>
      </c>
      <c r="K28" s="76"/>
      <c r="L28" s="76"/>
      <c r="M28" s="83" t="s">
        <v>1597</v>
      </c>
      <c r="N28" s="83" t="s">
        <v>1864</v>
      </c>
      <c r="O28" s="81">
        <v>28</v>
      </c>
      <c r="P28" s="91" t="s">
        <v>64</v>
      </c>
    </row>
    <row r="29" spans="1:16" x14ac:dyDescent="0.25">
      <c r="A29" s="63" t="s">
        <v>578</v>
      </c>
      <c r="B29" s="63" t="s">
        <v>208</v>
      </c>
      <c r="C29" s="76" t="s">
        <v>225</v>
      </c>
      <c r="D29" s="78">
        <v>43090.464189814818</v>
      </c>
      <c r="E29" s="76" t="s">
        <v>228</v>
      </c>
      <c r="F29" s="79" t="s">
        <v>249</v>
      </c>
      <c r="G29" s="76" t="s">
        <v>265</v>
      </c>
      <c r="H29" s="76"/>
      <c r="I29" s="78">
        <v>43090.464189814818</v>
      </c>
      <c r="J29" s="79" t="s">
        <v>1321</v>
      </c>
      <c r="K29" s="76"/>
      <c r="L29" s="76"/>
      <c r="M29" s="83" t="s">
        <v>1598</v>
      </c>
      <c r="N29" s="76"/>
      <c r="O29">
        <v>29</v>
      </c>
      <c r="P29" s="34" t="s">
        <v>64</v>
      </c>
    </row>
    <row r="30" spans="1:16" x14ac:dyDescent="0.25">
      <c r="A30" s="63" t="s">
        <v>579</v>
      </c>
      <c r="B30" s="63" t="s">
        <v>811</v>
      </c>
      <c r="C30" s="76" t="s">
        <v>225</v>
      </c>
      <c r="D30" s="78">
        <v>43090.464189814818</v>
      </c>
      <c r="E30" s="76" t="s">
        <v>895</v>
      </c>
      <c r="F30" s="79" t="s">
        <v>1101</v>
      </c>
      <c r="G30" s="76" t="s">
        <v>1219</v>
      </c>
      <c r="H30" s="76"/>
      <c r="I30" s="78">
        <v>43090.464189814818</v>
      </c>
      <c r="J30" s="79" t="s">
        <v>1322</v>
      </c>
      <c r="K30" s="76"/>
      <c r="L30" s="76"/>
      <c r="M30" s="83" t="s">
        <v>1599</v>
      </c>
      <c r="N30" s="76"/>
      <c r="O30">
        <v>30</v>
      </c>
      <c r="P30" s="34" t="s">
        <v>64</v>
      </c>
    </row>
    <row r="31" spans="1:16" x14ac:dyDescent="0.25">
      <c r="A31" s="63" t="s">
        <v>580</v>
      </c>
      <c r="B31" s="63" t="s">
        <v>580</v>
      </c>
      <c r="C31" s="76" t="s">
        <v>174</v>
      </c>
      <c r="D31" s="78">
        <v>43090.464189814818</v>
      </c>
      <c r="E31" s="76" t="s">
        <v>896</v>
      </c>
      <c r="F31" s="79" t="s">
        <v>1102</v>
      </c>
      <c r="G31" s="76" t="s">
        <v>270</v>
      </c>
      <c r="H31" s="76"/>
      <c r="I31" s="78">
        <v>43090.464189814818</v>
      </c>
      <c r="J31" s="79" t="s">
        <v>1323</v>
      </c>
      <c r="K31" s="76"/>
      <c r="L31" s="76"/>
      <c r="M31" s="83" t="s">
        <v>1600</v>
      </c>
      <c r="N31" s="76"/>
      <c r="O31">
        <v>31</v>
      </c>
      <c r="P31" s="34" t="s">
        <v>64</v>
      </c>
    </row>
    <row r="32" spans="1:16" x14ac:dyDescent="0.25">
      <c r="A32" s="63" t="s">
        <v>581</v>
      </c>
      <c r="B32" s="63" t="s">
        <v>812</v>
      </c>
      <c r="C32" s="76" t="s">
        <v>225</v>
      </c>
      <c r="D32" s="78">
        <v>43090.464189814818</v>
      </c>
      <c r="E32" s="76" t="s">
        <v>897</v>
      </c>
      <c r="F32" s="76"/>
      <c r="G32" s="76"/>
      <c r="H32" s="76"/>
      <c r="I32" s="78">
        <v>43090.464189814818</v>
      </c>
      <c r="J32" s="79" t="s">
        <v>1324</v>
      </c>
      <c r="K32" s="76"/>
      <c r="L32" s="76"/>
      <c r="M32" s="83" t="s">
        <v>1601</v>
      </c>
      <c r="N32" s="76"/>
      <c r="O32">
        <v>32</v>
      </c>
      <c r="P32" s="34" t="s">
        <v>64</v>
      </c>
    </row>
    <row r="33" spans="1:16" x14ac:dyDescent="0.25">
      <c r="A33" s="63" t="s">
        <v>203</v>
      </c>
      <c r="B33" s="63" t="s">
        <v>813</v>
      </c>
      <c r="C33" s="76" t="s">
        <v>225</v>
      </c>
      <c r="D33" s="78">
        <v>43090.464178240742</v>
      </c>
      <c r="E33" s="76" t="s">
        <v>898</v>
      </c>
      <c r="F33" s="79" t="s">
        <v>1103</v>
      </c>
      <c r="G33" s="76" t="s">
        <v>265</v>
      </c>
      <c r="H33" s="76" t="s">
        <v>1250</v>
      </c>
      <c r="I33" s="78">
        <v>43090.464178240742</v>
      </c>
      <c r="J33" s="79" t="s">
        <v>1325</v>
      </c>
      <c r="K33" s="76"/>
      <c r="L33" s="76"/>
      <c r="M33" s="83" t="s">
        <v>1602</v>
      </c>
      <c r="N33" s="76"/>
      <c r="O33">
        <v>33</v>
      </c>
      <c r="P33" s="34" t="s">
        <v>64</v>
      </c>
    </row>
    <row r="34" spans="1:16" x14ac:dyDescent="0.25">
      <c r="A34" s="63" t="s">
        <v>582</v>
      </c>
      <c r="B34" s="63" t="s">
        <v>582</v>
      </c>
      <c r="C34" s="76" t="s">
        <v>174</v>
      </c>
      <c r="D34" s="78">
        <v>43090.464189814818</v>
      </c>
      <c r="E34" s="76" t="s">
        <v>899</v>
      </c>
      <c r="F34" s="79" t="s">
        <v>254</v>
      </c>
      <c r="G34" s="76" t="s">
        <v>277</v>
      </c>
      <c r="H34" s="76"/>
      <c r="I34" s="78">
        <v>43090.464189814818</v>
      </c>
      <c r="J34" s="79" t="s">
        <v>1326</v>
      </c>
      <c r="K34" s="76"/>
      <c r="L34" s="76"/>
      <c r="M34" s="83" t="s">
        <v>1603</v>
      </c>
      <c r="N34" s="76"/>
      <c r="O34">
        <v>34</v>
      </c>
      <c r="P34" s="34" t="s">
        <v>64</v>
      </c>
    </row>
    <row r="35" spans="1:16" x14ac:dyDescent="0.25">
      <c r="A35" s="63" t="s">
        <v>583</v>
      </c>
      <c r="B35" s="63" t="s">
        <v>583</v>
      </c>
      <c r="C35" s="76" t="s">
        <v>174</v>
      </c>
      <c r="D35" s="78">
        <v>43090.464201388888</v>
      </c>
      <c r="E35" s="76" t="s">
        <v>900</v>
      </c>
      <c r="F35" s="79" t="s">
        <v>254</v>
      </c>
      <c r="G35" s="76" t="s">
        <v>277</v>
      </c>
      <c r="H35" s="76"/>
      <c r="I35" s="78">
        <v>43090.464201388888</v>
      </c>
      <c r="J35" s="79" t="s">
        <v>1327</v>
      </c>
      <c r="K35" s="76"/>
      <c r="L35" s="76"/>
      <c r="M35" s="83" t="s">
        <v>1604</v>
      </c>
      <c r="N35" s="76"/>
      <c r="O35">
        <v>35</v>
      </c>
      <c r="P35" s="34" t="s">
        <v>64</v>
      </c>
    </row>
    <row r="36" spans="1:16" x14ac:dyDescent="0.25">
      <c r="A36" s="63" t="s">
        <v>584</v>
      </c>
      <c r="B36" s="63" t="s">
        <v>207</v>
      </c>
      <c r="C36" s="76" t="s">
        <v>225</v>
      </c>
      <c r="D36" s="78">
        <v>43090.464201388888</v>
      </c>
      <c r="E36" s="76" t="s">
        <v>231</v>
      </c>
      <c r="F36" s="79" t="s">
        <v>252</v>
      </c>
      <c r="G36" s="76" t="s">
        <v>266</v>
      </c>
      <c r="H36" s="76"/>
      <c r="I36" s="78">
        <v>43090.464201388888</v>
      </c>
      <c r="J36" s="79" t="s">
        <v>1328</v>
      </c>
      <c r="K36" s="76"/>
      <c r="L36" s="76"/>
      <c r="M36" s="83" t="s">
        <v>1605</v>
      </c>
      <c r="N36" s="76"/>
      <c r="O36">
        <v>36</v>
      </c>
      <c r="P36" s="34" t="s">
        <v>64</v>
      </c>
    </row>
    <row r="37" spans="1:16" x14ac:dyDescent="0.25">
      <c r="A37" s="63" t="s">
        <v>585</v>
      </c>
      <c r="B37" s="63" t="s">
        <v>585</v>
      </c>
      <c r="C37" s="76" t="s">
        <v>174</v>
      </c>
      <c r="D37" s="78">
        <v>43090.464201388888</v>
      </c>
      <c r="E37" s="76" t="s">
        <v>901</v>
      </c>
      <c r="F37" s="79" t="s">
        <v>254</v>
      </c>
      <c r="G37" s="76" t="s">
        <v>277</v>
      </c>
      <c r="H37" s="76"/>
      <c r="I37" s="78">
        <v>43090.464201388888</v>
      </c>
      <c r="J37" s="79" t="s">
        <v>1329</v>
      </c>
      <c r="K37" s="76"/>
      <c r="L37" s="76"/>
      <c r="M37" s="83" t="s">
        <v>1606</v>
      </c>
      <c r="N37" s="76"/>
      <c r="O37">
        <v>37</v>
      </c>
      <c r="P37" s="34" t="s">
        <v>64</v>
      </c>
    </row>
    <row r="38" spans="1:16" x14ac:dyDescent="0.25">
      <c r="A38" s="63" t="s">
        <v>586</v>
      </c>
      <c r="B38" s="63" t="s">
        <v>586</v>
      </c>
      <c r="C38" s="76" t="s">
        <v>174</v>
      </c>
      <c r="D38" s="78">
        <v>43090.464201388888</v>
      </c>
      <c r="E38" s="76" t="s">
        <v>902</v>
      </c>
      <c r="F38" s="79" t="s">
        <v>1104</v>
      </c>
      <c r="G38" s="76" t="s">
        <v>265</v>
      </c>
      <c r="H38" s="76" t="s">
        <v>1251</v>
      </c>
      <c r="I38" s="78">
        <v>43090.464201388888</v>
      </c>
      <c r="J38" s="79" t="s">
        <v>1330</v>
      </c>
      <c r="K38" s="76"/>
      <c r="L38" s="76"/>
      <c r="M38" s="83" t="s">
        <v>1607</v>
      </c>
      <c r="N38" s="76"/>
      <c r="O38">
        <v>38</v>
      </c>
      <c r="P38" s="34" t="s">
        <v>64</v>
      </c>
    </row>
    <row r="39" spans="1:16" x14ac:dyDescent="0.25">
      <c r="A39" s="63" t="s">
        <v>587</v>
      </c>
      <c r="B39" s="63" t="s">
        <v>587</v>
      </c>
      <c r="C39" s="76" t="s">
        <v>174</v>
      </c>
      <c r="D39" s="78">
        <v>43090.464201388888</v>
      </c>
      <c r="E39" s="76" t="s">
        <v>903</v>
      </c>
      <c r="F39" s="79" t="s">
        <v>254</v>
      </c>
      <c r="G39" s="76" t="s">
        <v>277</v>
      </c>
      <c r="H39" s="76"/>
      <c r="I39" s="78">
        <v>43090.464201388888</v>
      </c>
      <c r="J39" s="79" t="s">
        <v>1331</v>
      </c>
      <c r="K39" s="76"/>
      <c r="L39" s="76"/>
      <c r="M39" s="83" t="s">
        <v>1608</v>
      </c>
      <c r="N39" s="76"/>
      <c r="O39">
        <v>39</v>
      </c>
      <c r="P39" s="34" t="s">
        <v>64</v>
      </c>
    </row>
    <row r="40" spans="1:16" x14ac:dyDescent="0.25">
      <c r="A40" s="63" t="s">
        <v>588</v>
      </c>
      <c r="B40" s="63" t="s">
        <v>588</v>
      </c>
      <c r="C40" s="76" t="s">
        <v>174</v>
      </c>
      <c r="D40" s="78">
        <v>43090.464201388888</v>
      </c>
      <c r="E40" s="76" t="s">
        <v>904</v>
      </c>
      <c r="F40" s="79" t="s">
        <v>1105</v>
      </c>
      <c r="G40" s="76" t="s">
        <v>264</v>
      </c>
      <c r="H40" s="76"/>
      <c r="I40" s="78">
        <v>43090.464201388888</v>
      </c>
      <c r="J40" s="79" t="s">
        <v>1332</v>
      </c>
      <c r="K40" s="76"/>
      <c r="L40" s="76"/>
      <c r="M40" s="83" t="s">
        <v>1609</v>
      </c>
      <c r="N40" s="76"/>
      <c r="O40">
        <v>40</v>
      </c>
      <c r="P40" s="34" t="s">
        <v>64</v>
      </c>
    </row>
    <row r="41" spans="1:16" x14ac:dyDescent="0.25">
      <c r="A41" s="63" t="s">
        <v>589</v>
      </c>
      <c r="B41" s="63" t="s">
        <v>208</v>
      </c>
      <c r="C41" s="76" t="s">
        <v>225</v>
      </c>
      <c r="D41" s="78">
        <v>43090.464201388888</v>
      </c>
      <c r="E41" s="76" t="s">
        <v>228</v>
      </c>
      <c r="F41" s="79" t="s">
        <v>249</v>
      </c>
      <c r="G41" s="76" t="s">
        <v>265</v>
      </c>
      <c r="H41" s="76"/>
      <c r="I41" s="78">
        <v>43090.464201388888</v>
      </c>
      <c r="J41" s="79" t="s">
        <v>1333</v>
      </c>
      <c r="K41" s="76"/>
      <c r="L41" s="76"/>
      <c r="M41" s="83" t="s">
        <v>1610</v>
      </c>
      <c r="N41" s="76"/>
      <c r="O41">
        <v>41</v>
      </c>
      <c r="P41" s="34" t="s">
        <v>64</v>
      </c>
    </row>
    <row r="42" spans="1:16" x14ac:dyDescent="0.25">
      <c r="A42" s="63" t="s">
        <v>590</v>
      </c>
      <c r="B42" s="63" t="s">
        <v>590</v>
      </c>
      <c r="C42" s="76" t="s">
        <v>174</v>
      </c>
      <c r="D42" s="78">
        <v>43090.464212962965</v>
      </c>
      <c r="E42" s="76" t="s">
        <v>905</v>
      </c>
      <c r="F42" s="79" t="s">
        <v>1106</v>
      </c>
      <c r="G42" s="76" t="s">
        <v>271</v>
      </c>
      <c r="H42" s="76"/>
      <c r="I42" s="78">
        <v>43090.464212962965</v>
      </c>
      <c r="J42" s="79" t="s">
        <v>1334</v>
      </c>
      <c r="K42" s="76"/>
      <c r="L42" s="76"/>
      <c r="M42" s="83" t="s">
        <v>1611</v>
      </c>
      <c r="N42" s="76"/>
      <c r="O42">
        <v>42</v>
      </c>
      <c r="P42" s="34" t="s">
        <v>64</v>
      </c>
    </row>
    <row r="43" spans="1:16" x14ac:dyDescent="0.25">
      <c r="A43" s="63" t="s">
        <v>184</v>
      </c>
      <c r="B43" s="63" t="s">
        <v>207</v>
      </c>
      <c r="C43" s="76" t="s">
        <v>225</v>
      </c>
      <c r="D43" s="78">
        <v>43090.464212962965</v>
      </c>
      <c r="E43" s="76" t="s">
        <v>229</v>
      </c>
      <c r="F43" s="79" t="s">
        <v>251</v>
      </c>
      <c r="G43" s="76" t="s">
        <v>266</v>
      </c>
      <c r="H43" s="76"/>
      <c r="I43" s="78">
        <v>43090.464212962965</v>
      </c>
      <c r="J43" s="79" t="s">
        <v>1335</v>
      </c>
      <c r="K43" s="76"/>
      <c r="L43" s="76"/>
      <c r="M43" s="83" t="s">
        <v>1612</v>
      </c>
      <c r="N43" s="76"/>
      <c r="O43">
        <v>43</v>
      </c>
      <c r="P43" s="34" t="s">
        <v>64</v>
      </c>
    </row>
    <row r="44" spans="1:16" x14ac:dyDescent="0.25">
      <c r="A44" s="63" t="s">
        <v>591</v>
      </c>
      <c r="B44" s="63" t="s">
        <v>814</v>
      </c>
      <c r="C44" s="76" t="s">
        <v>225</v>
      </c>
      <c r="D44" s="78">
        <v>43090.464189814818</v>
      </c>
      <c r="E44" s="76" t="s">
        <v>906</v>
      </c>
      <c r="F44" s="79" t="s">
        <v>1107</v>
      </c>
      <c r="G44" s="76" t="s">
        <v>264</v>
      </c>
      <c r="H44" s="76" t="s">
        <v>1252</v>
      </c>
      <c r="I44" s="78">
        <v>43090.464189814818</v>
      </c>
      <c r="J44" s="79" t="s">
        <v>1336</v>
      </c>
      <c r="K44" s="76"/>
      <c r="L44" s="76"/>
      <c r="M44" s="83" t="s">
        <v>1613</v>
      </c>
      <c r="N44" s="76"/>
      <c r="O44">
        <v>44</v>
      </c>
      <c r="P44" s="34" t="s">
        <v>64</v>
      </c>
    </row>
    <row r="45" spans="1:16" x14ac:dyDescent="0.25">
      <c r="A45" s="63" t="s">
        <v>591</v>
      </c>
      <c r="B45" s="63" t="s">
        <v>815</v>
      </c>
      <c r="C45" s="76" t="s">
        <v>226</v>
      </c>
      <c r="D45" s="78">
        <v>43090.464189814818</v>
      </c>
      <c r="E45" s="76" t="s">
        <v>906</v>
      </c>
      <c r="F45" s="79" t="s">
        <v>1107</v>
      </c>
      <c r="G45" s="76" t="s">
        <v>264</v>
      </c>
      <c r="H45" s="76" t="s">
        <v>1252</v>
      </c>
      <c r="I45" s="78">
        <v>43090.464189814818</v>
      </c>
      <c r="J45" s="79" t="s">
        <v>1336</v>
      </c>
      <c r="K45" s="76"/>
      <c r="L45" s="76"/>
      <c r="M45" s="83" t="s">
        <v>1613</v>
      </c>
      <c r="N45" s="76"/>
      <c r="O45">
        <v>45</v>
      </c>
      <c r="P45" s="34" t="s">
        <v>64</v>
      </c>
    </row>
    <row r="46" spans="1:16" x14ac:dyDescent="0.25">
      <c r="A46" s="63" t="s">
        <v>591</v>
      </c>
      <c r="B46" s="63" t="s">
        <v>591</v>
      </c>
      <c r="C46" s="76" t="s">
        <v>174</v>
      </c>
      <c r="D46" s="78">
        <v>43090.464212962965</v>
      </c>
      <c r="E46" s="76" t="s">
        <v>907</v>
      </c>
      <c r="F46" s="79" t="s">
        <v>1108</v>
      </c>
      <c r="G46" s="76" t="s">
        <v>264</v>
      </c>
      <c r="H46" s="76" t="s">
        <v>1253</v>
      </c>
      <c r="I46" s="78">
        <v>43090.464212962965</v>
      </c>
      <c r="J46" s="79" t="s">
        <v>1337</v>
      </c>
      <c r="K46" s="76"/>
      <c r="L46" s="76"/>
      <c r="M46" s="83" t="s">
        <v>1614</v>
      </c>
      <c r="N46" s="76"/>
      <c r="O46">
        <v>46</v>
      </c>
      <c r="P46" s="34" t="s">
        <v>64</v>
      </c>
    </row>
    <row r="47" spans="1:16" x14ac:dyDescent="0.25">
      <c r="A47" s="63" t="s">
        <v>592</v>
      </c>
      <c r="B47" s="63" t="s">
        <v>816</v>
      </c>
      <c r="C47" s="76" t="s">
        <v>225</v>
      </c>
      <c r="D47" s="78">
        <v>43090.464212962965</v>
      </c>
      <c r="E47" s="76" t="s">
        <v>908</v>
      </c>
      <c r="F47" s="76"/>
      <c r="G47" s="76"/>
      <c r="H47" s="76"/>
      <c r="I47" s="78">
        <v>43090.464212962965</v>
      </c>
      <c r="J47" s="79" t="s">
        <v>1338</v>
      </c>
      <c r="K47" s="76"/>
      <c r="L47" s="76"/>
      <c r="M47" s="83" t="s">
        <v>1615</v>
      </c>
      <c r="N47" s="76"/>
      <c r="O47">
        <v>47</v>
      </c>
      <c r="P47" s="34" t="s">
        <v>64</v>
      </c>
    </row>
    <row r="48" spans="1:16" x14ac:dyDescent="0.25">
      <c r="A48" s="63" t="s">
        <v>593</v>
      </c>
      <c r="B48" s="63" t="s">
        <v>207</v>
      </c>
      <c r="C48" s="76" t="s">
        <v>225</v>
      </c>
      <c r="D48" s="78">
        <v>43090.464212962965</v>
      </c>
      <c r="E48" s="76" t="s">
        <v>231</v>
      </c>
      <c r="F48" s="79" t="s">
        <v>252</v>
      </c>
      <c r="G48" s="76" t="s">
        <v>266</v>
      </c>
      <c r="H48" s="76"/>
      <c r="I48" s="78">
        <v>43090.464212962965</v>
      </c>
      <c r="J48" s="79" t="s">
        <v>1339</v>
      </c>
      <c r="K48" s="76"/>
      <c r="L48" s="76"/>
      <c r="M48" s="83" t="s">
        <v>1616</v>
      </c>
      <c r="N48" s="76"/>
      <c r="O48">
        <v>48</v>
      </c>
      <c r="P48" s="34" t="s">
        <v>64</v>
      </c>
    </row>
    <row r="49" spans="1:16" x14ac:dyDescent="0.25">
      <c r="A49" s="63" t="s">
        <v>594</v>
      </c>
      <c r="B49" s="63" t="s">
        <v>817</v>
      </c>
      <c r="C49" s="76" t="s">
        <v>225</v>
      </c>
      <c r="D49" s="78">
        <v>43090.464224537034</v>
      </c>
      <c r="E49" s="76" t="s">
        <v>909</v>
      </c>
      <c r="F49" s="79" t="s">
        <v>1109</v>
      </c>
      <c r="G49" s="76" t="s">
        <v>265</v>
      </c>
      <c r="H49" s="76" t="s">
        <v>1254</v>
      </c>
      <c r="I49" s="78">
        <v>43090.464224537034</v>
      </c>
      <c r="J49" s="79" t="s">
        <v>1340</v>
      </c>
      <c r="K49" s="76"/>
      <c r="L49" s="76"/>
      <c r="M49" s="83" t="s">
        <v>1617</v>
      </c>
      <c r="N49" s="76"/>
      <c r="O49">
        <v>49</v>
      </c>
      <c r="P49" s="34" t="s">
        <v>64</v>
      </c>
    </row>
    <row r="50" spans="1:16" x14ac:dyDescent="0.25">
      <c r="A50" s="63" t="s">
        <v>595</v>
      </c>
      <c r="B50" s="63" t="s">
        <v>595</v>
      </c>
      <c r="C50" s="76" t="s">
        <v>174</v>
      </c>
      <c r="D50" s="78">
        <v>43090.464224537034</v>
      </c>
      <c r="E50" s="76" t="s">
        <v>910</v>
      </c>
      <c r="F50" s="79" t="s">
        <v>1110</v>
      </c>
      <c r="G50" s="76" t="s">
        <v>1220</v>
      </c>
      <c r="H50" s="76" t="s">
        <v>1255</v>
      </c>
      <c r="I50" s="78">
        <v>43090.464224537034</v>
      </c>
      <c r="J50" s="79" t="s">
        <v>1341</v>
      </c>
      <c r="K50" s="76"/>
      <c r="L50" s="76"/>
      <c r="M50" s="83" t="s">
        <v>1618</v>
      </c>
      <c r="N50" s="76"/>
      <c r="O50">
        <v>50</v>
      </c>
      <c r="P50" s="34" t="s">
        <v>64</v>
      </c>
    </row>
    <row r="51" spans="1:16" x14ac:dyDescent="0.25">
      <c r="A51" s="63" t="s">
        <v>596</v>
      </c>
      <c r="B51" s="63" t="s">
        <v>596</v>
      </c>
      <c r="C51" s="76" t="s">
        <v>174</v>
      </c>
      <c r="D51" s="78">
        <v>43090.464224537034</v>
      </c>
      <c r="E51" s="76" t="s">
        <v>911</v>
      </c>
      <c r="F51" s="76"/>
      <c r="G51" s="76"/>
      <c r="H51" s="76"/>
      <c r="I51" s="78">
        <v>43090.464224537034</v>
      </c>
      <c r="J51" s="79" t="s">
        <v>1342</v>
      </c>
      <c r="K51" s="76"/>
      <c r="L51" s="76"/>
      <c r="M51" s="83" t="s">
        <v>1619</v>
      </c>
      <c r="N51" s="76"/>
      <c r="O51">
        <v>51</v>
      </c>
      <c r="P51" s="34" t="s">
        <v>64</v>
      </c>
    </row>
    <row r="52" spans="1:16" x14ac:dyDescent="0.25">
      <c r="A52" s="63" t="s">
        <v>597</v>
      </c>
      <c r="B52" s="63" t="s">
        <v>597</v>
      </c>
      <c r="C52" s="76" t="s">
        <v>174</v>
      </c>
      <c r="D52" s="78">
        <v>43090.464236111111</v>
      </c>
      <c r="E52" s="76" t="s">
        <v>912</v>
      </c>
      <c r="F52" s="79" t="s">
        <v>1111</v>
      </c>
      <c r="G52" s="76" t="s">
        <v>1221</v>
      </c>
      <c r="H52" s="76"/>
      <c r="I52" s="78">
        <v>43090.464236111111</v>
      </c>
      <c r="J52" s="79" t="s">
        <v>1343</v>
      </c>
      <c r="K52" s="76"/>
      <c r="L52" s="76"/>
      <c r="M52" s="83" t="s">
        <v>1620</v>
      </c>
      <c r="N52" s="76"/>
      <c r="O52">
        <v>52</v>
      </c>
      <c r="P52" s="34" t="s">
        <v>64</v>
      </c>
    </row>
    <row r="53" spans="1:16" x14ac:dyDescent="0.25">
      <c r="A53" s="63" t="s">
        <v>598</v>
      </c>
      <c r="B53" s="63" t="s">
        <v>598</v>
      </c>
      <c r="C53" s="76" t="s">
        <v>174</v>
      </c>
      <c r="D53" s="78">
        <v>43090.464236111111</v>
      </c>
      <c r="E53" s="76" t="s">
        <v>913</v>
      </c>
      <c r="F53" s="79" t="s">
        <v>1111</v>
      </c>
      <c r="G53" s="76" t="s">
        <v>1221</v>
      </c>
      <c r="H53" s="76"/>
      <c r="I53" s="78">
        <v>43090.464236111111</v>
      </c>
      <c r="J53" s="79" t="s">
        <v>1344</v>
      </c>
      <c r="K53" s="76"/>
      <c r="L53" s="76"/>
      <c r="M53" s="83" t="s">
        <v>1621</v>
      </c>
      <c r="N53" s="76"/>
      <c r="O53">
        <v>53</v>
      </c>
      <c r="P53" s="34" t="s">
        <v>64</v>
      </c>
    </row>
    <row r="54" spans="1:16" x14ac:dyDescent="0.25">
      <c r="A54" s="63" t="s">
        <v>599</v>
      </c>
      <c r="B54" s="63" t="s">
        <v>599</v>
      </c>
      <c r="C54" s="76" t="s">
        <v>174</v>
      </c>
      <c r="D54" s="78">
        <v>43090.464236111111</v>
      </c>
      <c r="E54" s="76" t="s">
        <v>914</v>
      </c>
      <c r="F54" s="76" t="s">
        <v>1112</v>
      </c>
      <c r="G54" s="76" t="s">
        <v>1222</v>
      </c>
      <c r="H54" s="76"/>
      <c r="I54" s="78">
        <v>43090.464236111111</v>
      </c>
      <c r="J54" s="79" t="s">
        <v>1345</v>
      </c>
      <c r="K54" s="76"/>
      <c r="L54" s="76"/>
      <c r="M54" s="83" t="s">
        <v>1622</v>
      </c>
      <c r="N54" s="76"/>
      <c r="O54">
        <v>54</v>
      </c>
      <c r="P54" s="34" t="s">
        <v>64</v>
      </c>
    </row>
    <row r="55" spans="1:16" x14ac:dyDescent="0.25">
      <c r="A55" s="63" t="s">
        <v>600</v>
      </c>
      <c r="B55" s="63" t="s">
        <v>600</v>
      </c>
      <c r="C55" s="76" t="s">
        <v>174</v>
      </c>
      <c r="D55" s="78">
        <v>43090.464236111111</v>
      </c>
      <c r="E55" s="76" t="s">
        <v>915</v>
      </c>
      <c r="F55" s="79" t="s">
        <v>1113</v>
      </c>
      <c r="G55" s="76" t="s">
        <v>275</v>
      </c>
      <c r="H55" s="76" t="s">
        <v>1256</v>
      </c>
      <c r="I55" s="78">
        <v>43090.464236111111</v>
      </c>
      <c r="J55" s="79" t="s">
        <v>1346</v>
      </c>
      <c r="K55" s="76"/>
      <c r="L55" s="76"/>
      <c r="M55" s="83" t="s">
        <v>1623</v>
      </c>
      <c r="N55" s="76"/>
      <c r="O55">
        <v>55</v>
      </c>
      <c r="P55" s="34" t="s">
        <v>64</v>
      </c>
    </row>
    <row r="56" spans="1:16" x14ac:dyDescent="0.25">
      <c r="A56" s="63" t="s">
        <v>601</v>
      </c>
      <c r="B56" s="63" t="s">
        <v>818</v>
      </c>
      <c r="C56" s="76" t="s">
        <v>225</v>
      </c>
      <c r="D56" s="78">
        <v>43090.464236111111</v>
      </c>
      <c r="E56" s="76" t="s">
        <v>916</v>
      </c>
      <c r="F56" s="76"/>
      <c r="G56" s="76"/>
      <c r="H56" s="76" t="s">
        <v>1257</v>
      </c>
      <c r="I56" s="78">
        <v>43090.464236111111</v>
      </c>
      <c r="J56" s="79" t="s">
        <v>1347</v>
      </c>
      <c r="K56" s="76"/>
      <c r="L56" s="76"/>
      <c r="M56" s="83" t="s">
        <v>1624</v>
      </c>
      <c r="N56" s="76"/>
      <c r="O56">
        <v>56</v>
      </c>
      <c r="P56" s="34" t="s">
        <v>64</v>
      </c>
    </row>
    <row r="57" spans="1:16" x14ac:dyDescent="0.25">
      <c r="A57" s="63" t="s">
        <v>602</v>
      </c>
      <c r="B57" s="63" t="s">
        <v>819</v>
      </c>
      <c r="C57" s="76" t="s">
        <v>225</v>
      </c>
      <c r="D57" s="78">
        <v>43090.464247685188</v>
      </c>
      <c r="E57" s="76" t="s">
        <v>917</v>
      </c>
      <c r="F57" s="79" t="s">
        <v>1114</v>
      </c>
      <c r="G57" s="76" t="s">
        <v>275</v>
      </c>
      <c r="H57" s="76" t="s">
        <v>1258</v>
      </c>
      <c r="I57" s="78">
        <v>43090.464247685188</v>
      </c>
      <c r="J57" s="79" t="s">
        <v>1348</v>
      </c>
      <c r="K57" s="76"/>
      <c r="L57" s="76"/>
      <c r="M57" s="83" t="s">
        <v>1625</v>
      </c>
      <c r="N57" s="76"/>
      <c r="O57">
        <v>57</v>
      </c>
      <c r="P57" s="34" t="s">
        <v>64</v>
      </c>
    </row>
    <row r="58" spans="1:16" x14ac:dyDescent="0.25">
      <c r="A58" s="63" t="s">
        <v>603</v>
      </c>
      <c r="B58" s="63" t="s">
        <v>207</v>
      </c>
      <c r="C58" s="76" t="s">
        <v>225</v>
      </c>
      <c r="D58" s="78">
        <v>43090.464259259257</v>
      </c>
      <c r="E58" s="76" t="s">
        <v>227</v>
      </c>
      <c r="F58" s="79" t="s">
        <v>248</v>
      </c>
      <c r="G58" s="76" t="s">
        <v>266</v>
      </c>
      <c r="H58" s="76"/>
      <c r="I58" s="78">
        <v>43090.464259259257</v>
      </c>
      <c r="J58" s="79" t="s">
        <v>1349</v>
      </c>
      <c r="K58" s="76"/>
      <c r="L58" s="76"/>
      <c r="M58" s="83" t="s">
        <v>1626</v>
      </c>
      <c r="N58" s="76"/>
      <c r="O58">
        <v>58</v>
      </c>
      <c r="P58" s="34" t="s">
        <v>64</v>
      </c>
    </row>
    <row r="59" spans="1:16" x14ac:dyDescent="0.25">
      <c r="A59" s="63" t="s">
        <v>604</v>
      </c>
      <c r="B59" s="63" t="s">
        <v>604</v>
      </c>
      <c r="C59" s="76" t="s">
        <v>174</v>
      </c>
      <c r="D59" s="78">
        <v>43090.464259259257</v>
      </c>
      <c r="E59" s="76" t="s">
        <v>918</v>
      </c>
      <c r="F59" s="76" t="s">
        <v>1115</v>
      </c>
      <c r="G59" s="76" t="s">
        <v>1223</v>
      </c>
      <c r="H59" s="76" t="s">
        <v>282</v>
      </c>
      <c r="I59" s="78">
        <v>43090.464259259257</v>
      </c>
      <c r="J59" s="79" t="s">
        <v>1350</v>
      </c>
      <c r="K59" s="76"/>
      <c r="L59" s="76"/>
      <c r="M59" s="83" t="s">
        <v>1627</v>
      </c>
      <c r="N59" s="76"/>
      <c r="O59">
        <v>59</v>
      </c>
      <c r="P59" s="34" t="s">
        <v>64</v>
      </c>
    </row>
    <row r="60" spans="1:16" x14ac:dyDescent="0.25">
      <c r="A60" s="63" t="s">
        <v>605</v>
      </c>
      <c r="B60" s="63" t="s">
        <v>820</v>
      </c>
      <c r="C60" s="76" t="s">
        <v>225</v>
      </c>
      <c r="D60" s="78">
        <v>43090.464259259257</v>
      </c>
      <c r="E60" s="76" t="s">
        <v>919</v>
      </c>
      <c r="F60" s="76"/>
      <c r="G60" s="76"/>
      <c r="H60" s="76" t="s">
        <v>1259</v>
      </c>
      <c r="I60" s="78">
        <v>43090.464259259257</v>
      </c>
      <c r="J60" s="79" t="s">
        <v>1351</v>
      </c>
      <c r="K60" s="76"/>
      <c r="L60" s="76"/>
      <c r="M60" s="83" t="s">
        <v>1628</v>
      </c>
      <c r="N60" s="76"/>
      <c r="O60">
        <v>60</v>
      </c>
      <c r="P60" s="34" t="s">
        <v>64</v>
      </c>
    </row>
    <row r="61" spans="1:16" x14ac:dyDescent="0.25">
      <c r="A61" s="63" t="s">
        <v>606</v>
      </c>
      <c r="B61" s="63" t="s">
        <v>821</v>
      </c>
      <c r="C61" s="76" t="s">
        <v>226</v>
      </c>
      <c r="D61" s="78">
        <v>43090.464259259257</v>
      </c>
      <c r="E61" s="76" t="s">
        <v>920</v>
      </c>
      <c r="F61" s="79" t="s">
        <v>1116</v>
      </c>
      <c r="G61" s="76" t="s">
        <v>264</v>
      </c>
      <c r="H61" s="76"/>
      <c r="I61" s="78">
        <v>43090.464259259257</v>
      </c>
      <c r="J61" s="79" t="s">
        <v>1352</v>
      </c>
      <c r="K61" s="76"/>
      <c r="L61" s="76"/>
      <c r="M61" s="83" t="s">
        <v>1629</v>
      </c>
      <c r="N61" s="83" t="s">
        <v>1865</v>
      </c>
      <c r="O61" s="81">
        <v>61</v>
      </c>
      <c r="P61" s="91" t="s">
        <v>64</v>
      </c>
    </row>
    <row r="62" spans="1:16" x14ac:dyDescent="0.25">
      <c r="A62" s="63" t="s">
        <v>607</v>
      </c>
      <c r="B62" s="63" t="s">
        <v>607</v>
      </c>
      <c r="C62" s="76" t="s">
        <v>174</v>
      </c>
      <c r="D62" s="78">
        <v>43090.464270833334</v>
      </c>
      <c r="E62" s="76" t="s">
        <v>921</v>
      </c>
      <c r="F62" s="76"/>
      <c r="G62" s="76"/>
      <c r="H62" s="76"/>
      <c r="I62" s="78">
        <v>43090.464270833334</v>
      </c>
      <c r="J62" s="79" t="s">
        <v>1353</v>
      </c>
      <c r="K62" s="76"/>
      <c r="L62" s="76"/>
      <c r="M62" s="83" t="s">
        <v>1630</v>
      </c>
      <c r="N62" s="76"/>
      <c r="O62">
        <v>62</v>
      </c>
      <c r="P62" s="34" t="s">
        <v>64</v>
      </c>
    </row>
    <row r="63" spans="1:16" x14ac:dyDescent="0.25">
      <c r="A63" s="63" t="s">
        <v>608</v>
      </c>
      <c r="B63" s="63" t="s">
        <v>207</v>
      </c>
      <c r="C63" s="76" t="s">
        <v>225</v>
      </c>
      <c r="D63" s="78">
        <v>43090.464270833334</v>
      </c>
      <c r="E63" s="76" t="s">
        <v>229</v>
      </c>
      <c r="F63" s="79" t="s">
        <v>251</v>
      </c>
      <c r="G63" s="76" t="s">
        <v>266</v>
      </c>
      <c r="H63" s="76"/>
      <c r="I63" s="78">
        <v>43090.464270833334</v>
      </c>
      <c r="J63" s="79" t="s">
        <v>1354</v>
      </c>
      <c r="K63" s="76"/>
      <c r="L63" s="76"/>
      <c r="M63" s="83" t="s">
        <v>1631</v>
      </c>
      <c r="N63" s="76"/>
      <c r="O63">
        <v>63</v>
      </c>
      <c r="P63" s="34" t="s">
        <v>64</v>
      </c>
    </row>
    <row r="64" spans="1:16" x14ac:dyDescent="0.25">
      <c r="A64" s="63" t="s">
        <v>609</v>
      </c>
      <c r="B64" s="63" t="s">
        <v>609</v>
      </c>
      <c r="C64" s="76" t="s">
        <v>174</v>
      </c>
      <c r="D64" s="78">
        <v>43090.464270833334</v>
      </c>
      <c r="E64" s="76" t="s">
        <v>922</v>
      </c>
      <c r="F64" s="79" t="s">
        <v>1117</v>
      </c>
      <c r="G64" s="76" t="s">
        <v>275</v>
      </c>
      <c r="H64" s="76" t="s">
        <v>282</v>
      </c>
      <c r="I64" s="78">
        <v>43090.464270833334</v>
      </c>
      <c r="J64" s="79" t="s">
        <v>1355</v>
      </c>
      <c r="K64" s="76"/>
      <c r="L64" s="76"/>
      <c r="M64" s="83" t="s">
        <v>1632</v>
      </c>
      <c r="N64" s="76"/>
      <c r="O64">
        <v>64</v>
      </c>
      <c r="P64" s="34" t="s">
        <v>64</v>
      </c>
    </row>
    <row r="65" spans="1:16" x14ac:dyDescent="0.25">
      <c r="A65" s="63" t="s">
        <v>610</v>
      </c>
      <c r="B65" s="63" t="s">
        <v>822</v>
      </c>
      <c r="C65" s="76" t="s">
        <v>225</v>
      </c>
      <c r="D65" s="78">
        <v>43090.464270833334</v>
      </c>
      <c r="E65" s="76" t="s">
        <v>923</v>
      </c>
      <c r="F65" s="76"/>
      <c r="G65" s="76"/>
      <c r="H65" s="76"/>
      <c r="I65" s="78">
        <v>43090.464270833334</v>
      </c>
      <c r="J65" s="79" t="s">
        <v>1356</v>
      </c>
      <c r="K65" s="76"/>
      <c r="L65" s="76"/>
      <c r="M65" s="83" t="s">
        <v>1633</v>
      </c>
      <c r="N65" s="76"/>
      <c r="O65">
        <v>65</v>
      </c>
      <c r="P65" s="34" t="s">
        <v>64</v>
      </c>
    </row>
    <row r="66" spans="1:16" x14ac:dyDescent="0.25">
      <c r="A66" s="63" t="s">
        <v>611</v>
      </c>
      <c r="B66" s="63" t="s">
        <v>823</v>
      </c>
      <c r="C66" s="76" t="s">
        <v>225</v>
      </c>
      <c r="D66" s="78">
        <v>43090.464270833334</v>
      </c>
      <c r="E66" s="76" t="s">
        <v>924</v>
      </c>
      <c r="F66" s="79" t="s">
        <v>1118</v>
      </c>
      <c r="G66" s="76" t="s">
        <v>271</v>
      </c>
      <c r="H66" s="76"/>
      <c r="I66" s="78">
        <v>43090.464270833334</v>
      </c>
      <c r="J66" s="79" t="s">
        <v>1357</v>
      </c>
      <c r="K66" s="76"/>
      <c r="L66" s="76"/>
      <c r="M66" s="83" t="s">
        <v>1634</v>
      </c>
      <c r="N66" s="76"/>
      <c r="O66">
        <v>66</v>
      </c>
      <c r="P66" s="34" t="s">
        <v>64</v>
      </c>
    </row>
    <row r="67" spans="1:16" x14ac:dyDescent="0.25">
      <c r="A67" s="63" t="s">
        <v>612</v>
      </c>
      <c r="B67" s="63" t="s">
        <v>818</v>
      </c>
      <c r="C67" s="76" t="s">
        <v>225</v>
      </c>
      <c r="D67" s="78">
        <v>43090.464282407411</v>
      </c>
      <c r="E67" s="76" t="s">
        <v>925</v>
      </c>
      <c r="F67" s="76"/>
      <c r="G67" s="76"/>
      <c r="H67" s="76" t="s">
        <v>1257</v>
      </c>
      <c r="I67" s="78">
        <v>43090.464282407411</v>
      </c>
      <c r="J67" s="79" t="s">
        <v>1358</v>
      </c>
      <c r="K67" s="76"/>
      <c r="L67" s="76"/>
      <c r="M67" s="83" t="s">
        <v>1635</v>
      </c>
      <c r="N67" s="76"/>
      <c r="O67">
        <v>67</v>
      </c>
      <c r="P67" s="34" t="s">
        <v>64</v>
      </c>
    </row>
    <row r="68" spans="1:16" x14ac:dyDescent="0.25">
      <c r="A68" s="63" t="s">
        <v>613</v>
      </c>
      <c r="B68" s="63" t="s">
        <v>207</v>
      </c>
      <c r="C68" s="76" t="s">
        <v>225</v>
      </c>
      <c r="D68" s="78">
        <v>43090.464282407411</v>
      </c>
      <c r="E68" s="76" t="s">
        <v>229</v>
      </c>
      <c r="F68" s="79" t="s">
        <v>251</v>
      </c>
      <c r="G68" s="76" t="s">
        <v>266</v>
      </c>
      <c r="H68" s="76"/>
      <c r="I68" s="78">
        <v>43090.464282407411</v>
      </c>
      <c r="J68" s="79" t="s">
        <v>1359</v>
      </c>
      <c r="K68" s="76"/>
      <c r="L68" s="76"/>
      <c r="M68" s="83" t="s">
        <v>1636</v>
      </c>
      <c r="N68" s="76"/>
      <c r="O68">
        <v>68</v>
      </c>
      <c r="P68" s="34" t="s">
        <v>64</v>
      </c>
    </row>
    <row r="69" spans="1:16" x14ac:dyDescent="0.25">
      <c r="A69" s="63" t="s">
        <v>614</v>
      </c>
      <c r="B69" s="63" t="s">
        <v>824</v>
      </c>
      <c r="C69" s="76" t="s">
        <v>225</v>
      </c>
      <c r="D69" s="78">
        <v>43090.464282407411</v>
      </c>
      <c r="E69" s="76" t="s">
        <v>926</v>
      </c>
      <c r="F69" s="79" t="s">
        <v>1119</v>
      </c>
      <c r="G69" s="76" t="s">
        <v>1224</v>
      </c>
      <c r="H69" s="76"/>
      <c r="I69" s="78">
        <v>43090.464282407411</v>
      </c>
      <c r="J69" s="79" t="s">
        <v>1360</v>
      </c>
      <c r="K69" s="76"/>
      <c r="L69" s="76"/>
      <c r="M69" s="83" t="s">
        <v>1637</v>
      </c>
      <c r="N69" s="76"/>
      <c r="O69">
        <v>69</v>
      </c>
      <c r="P69" s="34" t="s">
        <v>64</v>
      </c>
    </row>
    <row r="70" spans="1:16" x14ac:dyDescent="0.25">
      <c r="A70" s="63" t="s">
        <v>615</v>
      </c>
      <c r="B70" s="63" t="s">
        <v>207</v>
      </c>
      <c r="C70" s="76" t="s">
        <v>225</v>
      </c>
      <c r="D70" s="78">
        <v>43090.464282407411</v>
      </c>
      <c r="E70" s="76" t="s">
        <v>229</v>
      </c>
      <c r="F70" s="79" t="s">
        <v>251</v>
      </c>
      <c r="G70" s="76" t="s">
        <v>266</v>
      </c>
      <c r="H70" s="76"/>
      <c r="I70" s="78">
        <v>43090.464282407411</v>
      </c>
      <c r="J70" s="79" t="s">
        <v>1361</v>
      </c>
      <c r="K70" s="76"/>
      <c r="L70" s="76"/>
      <c r="M70" s="83" t="s">
        <v>1638</v>
      </c>
      <c r="N70" s="76"/>
      <c r="O70">
        <v>70</v>
      </c>
      <c r="P70" s="34" t="s">
        <v>64</v>
      </c>
    </row>
    <row r="71" spans="1:16" x14ac:dyDescent="0.25">
      <c r="A71" s="63" t="s">
        <v>616</v>
      </c>
      <c r="B71" s="63" t="s">
        <v>616</v>
      </c>
      <c r="C71" s="76" t="s">
        <v>174</v>
      </c>
      <c r="D71" s="78">
        <v>43090.46429398148</v>
      </c>
      <c r="E71" s="76" t="s">
        <v>927</v>
      </c>
      <c r="F71" s="76"/>
      <c r="G71" s="76"/>
      <c r="H71" s="76"/>
      <c r="I71" s="78">
        <v>43090.46429398148</v>
      </c>
      <c r="J71" s="79" t="s">
        <v>1362</v>
      </c>
      <c r="K71" s="76"/>
      <c r="L71" s="76"/>
      <c r="M71" s="83" t="s">
        <v>1639</v>
      </c>
      <c r="N71" s="76"/>
      <c r="O71">
        <v>71</v>
      </c>
      <c r="P71" s="34" t="s">
        <v>64</v>
      </c>
    </row>
    <row r="72" spans="1:16" x14ac:dyDescent="0.25">
      <c r="A72" s="63" t="s">
        <v>617</v>
      </c>
      <c r="B72" s="63" t="s">
        <v>617</v>
      </c>
      <c r="C72" s="76" t="s">
        <v>174</v>
      </c>
      <c r="D72" s="78">
        <v>43090.46429398148</v>
      </c>
      <c r="E72" s="76" t="s">
        <v>928</v>
      </c>
      <c r="F72" s="79" t="s">
        <v>1120</v>
      </c>
      <c r="G72" s="76" t="s">
        <v>272</v>
      </c>
      <c r="H72" s="76"/>
      <c r="I72" s="78">
        <v>43090.46429398148</v>
      </c>
      <c r="J72" s="79" t="s">
        <v>1363</v>
      </c>
      <c r="K72" s="76"/>
      <c r="L72" s="76"/>
      <c r="M72" s="83" t="s">
        <v>1640</v>
      </c>
      <c r="N72" s="76"/>
      <c r="O72">
        <v>72</v>
      </c>
      <c r="P72" s="34" t="s">
        <v>64</v>
      </c>
    </row>
    <row r="73" spans="1:16" x14ac:dyDescent="0.25">
      <c r="A73" s="63" t="s">
        <v>618</v>
      </c>
      <c r="B73" s="63" t="s">
        <v>207</v>
      </c>
      <c r="C73" s="76" t="s">
        <v>225</v>
      </c>
      <c r="D73" s="78">
        <v>43090.46429398148</v>
      </c>
      <c r="E73" s="76" t="s">
        <v>231</v>
      </c>
      <c r="F73" s="79" t="s">
        <v>252</v>
      </c>
      <c r="G73" s="76" t="s">
        <v>266</v>
      </c>
      <c r="H73" s="76"/>
      <c r="I73" s="78">
        <v>43090.46429398148</v>
      </c>
      <c r="J73" s="79" t="s">
        <v>1364</v>
      </c>
      <c r="K73" s="76"/>
      <c r="L73" s="76"/>
      <c r="M73" s="83" t="s">
        <v>1641</v>
      </c>
      <c r="N73" s="76"/>
      <c r="O73">
        <v>73</v>
      </c>
      <c r="P73" s="34" t="s">
        <v>64</v>
      </c>
    </row>
    <row r="74" spans="1:16" x14ac:dyDescent="0.25">
      <c r="A74" s="63" t="s">
        <v>619</v>
      </c>
      <c r="B74" s="63" t="s">
        <v>212</v>
      </c>
      <c r="C74" s="76" t="s">
        <v>225</v>
      </c>
      <c r="D74" s="78">
        <v>43090.464305555557</v>
      </c>
      <c r="E74" s="76" t="s">
        <v>233</v>
      </c>
      <c r="F74" s="76"/>
      <c r="G74" s="76"/>
      <c r="H74" s="76" t="s">
        <v>283</v>
      </c>
      <c r="I74" s="78">
        <v>43090.464305555557</v>
      </c>
      <c r="J74" s="79" t="s">
        <v>1365</v>
      </c>
      <c r="K74" s="76"/>
      <c r="L74" s="76"/>
      <c r="M74" s="83" t="s">
        <v>1642</v>
      </c>
      <c r="N74" s="76"/>
      <c r="O74">
        <v>74</v>
      </c>
      <c r="P74" s="34" t="s">
        <v>64</v>
      </c>
    </row>
    <row r="75" spans="1:16" x14ac:dyDescent="0.25">
      <c r="A75" s="63" t="s">
        <v>620</v>
      </c>
      <c r="B75" s="63" t="s">
        <v>620</v>
      </c>
      <c r="C75" s="76" t="s">
        <v>174</v>
      </c>
      <c r="D75" s="78">
        <v>43090.464305555557</v>
      </c>
      <c r="E75" s="76" t="s">
        <v>929</v>
      </c>
      <c r="F75" s="79" t="s">
        <v>1121</v>
      </c>
      <c r="G75" s="76" t="s">
        <v>266</v>
      </c>
      <c r="H75" s="76" t="s">
        <v>1260</v>
      </c>
      <c r="I75" s="78">
        <v>43090.464305555557</v>
      </c>
      <c r="J75" s="79" t="s">
        <v>1366</v>
      </c>
      <c r="K75" s="76"/>
      <c r="L75" s="76"/>
      <c r="M75" s="83" t="s">
        <v>1643</v>
      </c>
      <c r="N75" s="76"/>
      <c r="O75">
        <v>75</v>
      </c>
      <c r="P75" s="34" t="s">
        <v>64</v>
      </c>
    </row>
    <row r="76" spans="1:16" x14ac:dyDescent="0.25">
      <c r="A76" s="63" t="s">
        <v>621</v>
      </c>
      <c r="B76" s="63" t="s">
        <v>825</v>
      </c>
      <c r="C76" s="76" t="s">
        <v>226</v>
      </c>
      <c r="D76" s="78">
        <v>43090.464305555557</v>
      </c>
      <c r="E76" s="76" t="s">
        <v>930</v>
      </c>
      <c r="F76" s="79" t="s">
        <v>1122</v>
      </c>
      <c r="G76" s="76" t="s">
        <v>272</v>
      </c>
      <c r="H76" s="76"/>
      <c r="I76" s="78">
        <v>43090.464305555557</v>
      </c>
      <c r="J76" s="79" t="s">
        <v>1367</v>
      </c>
      <c r="K76" s="76"/>
      <c r="L76" s="76"/>
      <c r="M76" s="83" t="s">
        <v>1644</v>
      </c>
      <c r="N76" s="83" t="s">
        <v>1866</v>
      </c>
      <c r="O76" s="81">
        <v>76</v>
      </c>
      <c r="P76" s="91" t="s">
        <v>64</v>
      </c>
    </row>
    <row r="77" spans="1:16" x14ac:dyDescent="0.25">
      <c r="A77" s="63" t="s">
        <v>622</v>
      </c>
      <c r="B77" s="63" t="s">
        <v>826</v>
      </c>
      <c r="C77" s="76" t="s">
        <v>225</v>
      </c>
      <c r="D77" s="78">
        <v>43090.464305555557</v>
      </c>
      <c r="E77" s="76" t="s">
        <v>931</v>
      </c>
      <c r="F77" s="76" t="s">
        <v>1123</v>
      </c>
      <c r="G77" s="76" t="s">
        <v>1225</v>
      </c>
      <c r="H77" s="76"/>
      <c r="I77" s="78">
        <v>43090.464305555557</v>
      </c>
      <c r="J77" s="79" t="s">
        <v>1368</v>
      </c>
      <c r="K77" s="76"/>
      <c r="L77" s="76"/>
      <c r="M77" s="83" t="s">
        <v>1645</v>
      </c>
      <c r="N77" s="76"/>
      <c r="O77">
        <v>77</v>
      </c>
      <c r="P77" s="34" t="s">
        <v>64</v>
      </c>
    </row>
    <row r="78" spans="1:16" x14ac:dyDescent="0.25">
      <c r="A78" s="63" t="s">
        <v>623</v>
      </c>
      <c r="B78" s="63" t="s">
        <v>623</v>
      </c>
      <c r="C78" s="76" t="s">
        <v>174</v>
      </c>
      <c r="D78" s="78">
        <v>43090.464305555557</v>
      </c>
      <c r="E78" s="76" t="s">
        <v>932</v>
      </c>
      <c r="F78" s="79" t="s">
        <v>1124</v>
      </c>
      <c r="G78" s="76" t="s">
        <v>265</v>
      </c>
      <c r="H78" s="76"/>
      <c r="I78" s="78">
        <v>43090.464305555557</v>
      </c>
      <c r="J78" s="79" t="s">
        <v>1369</v>
      </c>
      <c r="K78" s="76"/>
      <c r="L78" s="76"/>
      <c r="M78" s="83" t="s">
        <v>1646</v>
      </c>
      <c r="N78" s="76"/>
      <c r="O78">
        <v>78</v>
      </c>
      <c r="P78" s="34" t="s">
        <v>64</v>
      </c>
    </row>
    <row r="79" spans="1:16" x14ac:dyDescent="0.25">
      <c r="A79" s="63" t="s">
        <v>624</v>
      </c>
      <c r="B79" s="63" t="s">
        <v>624</v>
      </c>
      <c r="C79" s="76" t="s">
        <v>174</v>
      </c>
      <c r="D79" s="78">
        <v>43090.464317129627</v>
      </c>
      <c r="E79" s="76" t="s">
        <v>933</v>
      </c>
      <c r="F79" s="79" t="s">
        <v>1125</v>
      </c>
      <c r="G79" s="76" t="s">
        <v>266</v>
      </c>
      <c r="H79" s="76" t="s">
        <v>1261</v>
      </c>
      <c r="I79" s="78">
        <v>43090.464317129627</v>
      </c>
      <c r="J79" s="79" t="s">
        <v>1370</v>
      </c>
      <c r="K79" s="76"/>
      <c r="L79" s="76"/>
      <c r="M79" s="83" t="s">
        <v>1647</v>
      </c>
      <c r="N79" s="76"/>
      <c r="O79">
        <v>79</v>
      </c>
      <c r="P79" s="34" t="s">
        <v>64</v>
      </c>
    </row>
    <row r="80" spans="1:16" x14ac:dyDescent="0.25">
      <c r="A80" s="63" t="s">
        <v>625</v>
      </c>
      <c r="B80" s="63" t="s">
        <v>625</v>
      </c>
      <c r="C80" s="76" t="s">
        <v>174</v>
      </c>
      <c r="D80" s="78">
        <v>43090.464317129627</v>
      </c>
      <c r="E80" s="76" t="s">
        <v>934</v>
      </c>
      <c r="F80" s="79" t="s">
        <v>1126</v>
      </c>
      <c r="G80" s="76" t="s">
        <v>264</v>
      </c>
      <c r="H80" s="76"/>
      <c r="I80" s="78">
        <v>43090.464317129627</v>
      </c>
      <c r="J80" s="79" t="s">
        <v>1371</v>
      </c>
      <c r="K80" s="76"/>
      <c r="L80" s="76"/>
      <c r="M80" s="83" t="s">
        <v>1648</v>
      </c>
      <c r="N80" s="76"/>
      <c r="O80">
        <v>80</v>
      </c>
      <c r="P80" s="34" t="s">
        <v>64</v>
      </c>
    </row>
    <row r="81" spans="1:16" x14ac:dyDescent="0.25">
      <c r="A81" s="63" t="s">
        <v>626</v>
      </c>
      <c r="B81" s="63" t="s">
        <v>626</v>
      </c>
      <c r="C81" s="76" t="s">
        <v>174</v>
      </c>
      <c r="D81" s="78">
        <v>43090.464317129627</v>
      </c>
      <c r="E81" s="76" t="s">
        <v>935</v>
      </c>
      <c r="F81" s="79" t="s">
        <v>1127</v>
      </c>
      <c r="G81" s="76" t="s">
        <v>264</v>
      </c>
      <c r="H81" s="76"/>
      <c r="I81" s="78">
        <v>43090.464317129627</v>
      </c>
      <c r="J81" s="79" t="s">
        <v>1372</v>
      </c>
      <c r="K81" s="76"/>
      <c r="L81" s="76"/>
      <c r="M81" s="83" t="s">
        <v>1649</v>
      </c>
      <c r="N81" s="76"/>
      <c r="O81">
        <v>81</v>
      </c>
      <c r="P81" s="34" t="s">
        <v>64</v>
      </c>
    </row>
    <row r="82" spans="1:16" x14ac:dyDescent="0.25">
      <c r="A82" s="63" t="s">
        <v>627</v>
      </c>
      <c r="B82" s="63" t="s">
        <v>206</v>
      </c>
      <c r="C82" s="76" t="s">
        <v>225</v>
      </c>
      <c r="D82" s="78">
        <v>43090.464317129627</v>
      </c>
      <c r="E82" s="76" t="s">
        <v>936</v>
      </c>
      <c r="F82" s="79" t="s">
        <v>1128</v>
      </c>
      <c r="G82" s="76" t="s">
        <v>1226</v>
      </c>
      <c r="H82" s="76" t="s">
        <v>1262</v>
      </c>
      <c r="I82" s="78">
        <v>43090.464317129627</v>
      </c>
      <c r="J82" s="79" t="s">
        <v>1373</v>
      </c>
      <c r="K82" s="76"/>
      <c r="L82" s="76"/>
      <c r="M82" s="83" t="s">
        <v>1650</v>
      </c>
      <c r="N82" s="76"/>
      <c r="O82">
        <v>82</v>
      </c>
      <c r="P82" s="34" t="s">
        <v>64</v>
      </c>
    </row>
    <row r="83" spans="1:16" x14ac:dyDescent="0.25">
      <c r="A83" s="63" t="s">
        <v>628</v>
      </c>
      <c r="B83" s="63" t="s">
        <v>628</v>
      </c>
      <c r="C83" s="76" t="s">
        <v>174</v>
      </c>
      <c r="D83" s="78">
        <v>43090.464328703703</v>
      </c>
      <c r="E83" s="76" t="s">
        <v>937</v>
      </c>
      <c r="F83" s="79" t="s">
        <v>1129</v>
      </c>
      <c r="G83" s="76" t="s">
        <v>1227</v>
      </c>
      <c r="H83" s="76" t="s">
        <v>1263</v>
      </c>
      <c r="I83" s="78">
        <v>43090.464328703703</v>
      </c>
      <c r="J83" s="79" t="s">
        <v>1374</v>
      </c>
      <c r="K83" s="76"/>
      <c r="L83" s="76"/>
      <c r="M83" s="83" t="s">
        <v>1651</v>
      </c>
      <c r="N83" s="76"/>
      <c r="O83">
        <v>83</v>
      </c>
      <c r="P83" s="34" t="s">
        <v>64</v>
      </c>
    </row>
    <row r="84" spans="1:16" x14ac:dyDescent="0.25">
      <c r="A84" s="63" t="s">
        <v>629</v>
      </c>
      <c r="B84" s="63" t="s">
        <v>208</v>
      </c>
      <c r="C84" s="76" t="s">
        <v>225</v>
      </c>
      <c r="D84" s="78">
        <v>43090.464328703703</v>
      </c>
      <c r="E84" s="76" t="s">
        <v>228</v>
      </c>
      <c r="F84" s="79" t="s">
        <v>249</v>
      </c>
      <c r="G84" s="76" t="s">
        <v>265</v>
      </c>
      <c r="H84" s="76"/>
      <c r="I84" s="78">
        <v>43090.464328703703</v>
      </c>
      <c r="J84" s="79" t="s">
        <v>1375</v>
      </c>
      <c r="K84" s="76"/>
      <c r="L84" s="76"/>
      <c r="M84" s="83" t="s">
        <v>1652</v>
      </c>
      <c r="N84" s="76"/>
      <c r="O84">
        <v>84</v>
      </c>
      <c r="P84" s="34" t="s">
        <v>64</v>
      </c>
    </row>
    <row r="85" spans="1:16" x14ac:dyDescent="0.25">
      <c r="A85" s="63" t="s">
        <v>630</v>
      </c>
      <c r="B85" s="63" t="s">
        <v>630</v>
      </c>
      <c r="C85" s="76" t="s">
        <v>174</v>
      </c>
      <c r="D85" s="78">
        <v>43090.464328703703</v>
      </c>
      <c r="E85" s="76" t="s">
        <v>938</v>
      </c>
      <c r="F85" s="76"/>
      <c r="G85" s="76"/>
      <c r="H85" s="76" t="s">
        <v>1264</v>
      </c>
      <c r="I85" s="78">
        <v>43090.464328703703</v>
      </c>
      <c r="J85" s="79" t="s">
        <v>1376</v>
      </c>
      <c r="K85" s="76"/>
      <c r="L85" s="76"/>
      <c r="M85" s="83" t="s">
        <v>1653</v>
      </c>
      <c r="N85" s="76"/>
      <c r="O85">
        <v>85</v>
      </c>
      <c r="P85" s="34" t="s">
        <v>64</v>
      </c>
    </row>
    <row r="86" spans="1:16" x14ac:dyDescent="0.25">
      <c r="A86" s="63" t="s">
        <v>631</v>
      </c>
      <c r="B86" s="63" t="s">
        <v>827</v>
      </c>
      <c r="C86" s="76" t="s">
        <v>225</v>
      </c>
      <c r="D86" s="78">
        <v>43090.464270833334</v>
      </c>
      <c r="E86" s="76" t="s">
        <v>939</v>
      </c>
      <c r="F86" s="79" t="s">
        <v>1130</v>
      </c>
      <c r="G86" s="76" t="s">
        <v>1228</v>
      </c>
      <c r="H86" s="76"/>
      <c r="I86" s="78">
        <v>43090.464270833334</v>
      </c>
      <c r="J86" s="79" t="s">
        <v>1377</v>
      </c>
      <c r="K86" s="76"/>
      <c r="L86" s="76"/>
      <c r="M86" s="83" t="s">
        <v>1654</v>
      </c>
      <c r="N86" s="76"/>
      <c r="O86">
        <v>86</v>
      </c>
      <c r="P86" s="34" t="s">
        <v>64</v>
      </c>
    </row>
    <row r="87" spans="1:16" x14ac:dyDescent="0.25">
      <c r="A87" s="63" t="s">
        <v>631</v>
      </c>
      <c r="B87" s="63" t="s">
        <v>828</v>
      </c>
      <c r="C87" s="76" t="s">
        <v>225</v>
      </c>
      <c r="D87" s="78">
        <v>43090.464328703703</v>
      </c>
      <c r="E87" s="76" t="s">
        <v>940</v>
      </c>
      <c r="F87" s="76"/>
      <c r="G87" s="76"/>
      <c r="H87" s="76"/>
      <c r="I87" s="78">
        <v>43090.464328703703</v>
      </c>
      <c r="J87" s="79" t="s">
        <v>1378</v>
      </c>
      <c r="K87" s="76"/>
      <c r="L87" s="76"/>
      <c r="M87" s="83" t="s">
        <v>1655</v>
      </c>
      <c r="N87" s="76"/>
      <c r="O87">
        <v>87</v>
      </c>
      <c r="P87" s="34" t="s">
        <v>64</v>
      </c>
    </row>
    <row r="88" spans="1:16" x14ac:dyDescent="0.25">
      <c r="A88" s="63" t="s">
        <v>632</v>
      </c>
      <c r="B88" s="63" t="s">
        <v>207</v>
      </c>
      <c r="C88" s="76" t="s">
        <v>225</v>
      </c>
      <c r="D88" s="78">
        <v>43090.464328703703</v>
      </c>
      <c r="E88" s="76" t="s">
        <v>231</v>
      </c>
      <c r="F88" s="79" t="s">
        <v>252</v>
      </c>
      <c r="G88" s="76" t="s">
        <v>266</v>
      </c>
      <c r="H88" s="76"/>
      <c r="I88" s="78">
        <v>43090.464328703703</v>
      </c>
      <c r="J88" s="79" t="s">
        <v>1379</v>
      </c>
      <c r="K88" s="76"/>
      <c r="L88" s="76"/>
      <c r="M88" s="83" t="s">
        <v>1656</v>
      </c>
      <c r="N88" s="76"/>
      <c r="O88">
        <v>88</v>
      </c>
      <c r="P88" s="34" t="s">
        <v>64</v>
      </c>
    </row>
    <row r="89" spans="1:16" x14ac:dyDescent="0.25">
      <c r="A89" s="63" t="s">
        <v>633</v>
      </c>
      <c r="B89" s="63" t="s">
        <v>829</v>
      </c>
      <c r="C89" s="76" t="s">
        <v>226</v>
      </c>
      <c r="D89" s="78">
        <v>43090.464328703703</v>
      </c>
      <c r="E89" s="76" t="s">
        <v>941</v>
      </c>
      <c r="F89" s="79" t="s">
        <v>1131</v>
      </c>
      <c r="G89" s="76" t="s">
        <v>264</v>
      </c>
      <c r="H89" s="76"/>
      <c r="I89" s="78">
        <v>43090.464328703703</v>
      </c>
      <c r="J89" s="79" t="s">
        <v>1380</v>
      </c>
      <c r="K89" s="76"/>
      <c r="L89" s="76"/>
      <c r="M89" s="83" t="s">
        <v>1657</v>
      </c>
      <c r="N89" s="83" t="s">
        <v>1867</v>
      </c>
      <c r="O89" s="81">
        <v>89</v>
      </c>
      <c r="P89" s="91" t="s">
        <v>64</v>
      </c>
    </row>
    <row r="90" spans="1:16" x14ac:dyDescent="0.25">
      <c r="A90" s="63" t="s">
        <v>634</v>
      </c>
      <c r="B90" s="63" t="s">
        <v>207</v>
      </c>
      <c r="C90" s="76" t="s">
        <v>225</v>
      </c>
      <c r="D90" s="78">
        <v>43090.46434027778</v>
      </c>
      <c r="E90" s="76" t="s">
        <v>229</v>
      </c>
      <c r="F90" s="79" t="s">
        <v>251</v>
      </c>
      <c r="G90" s="76" t="s">
        <v>266</v>
      </c>
      <c r="H90" s="76"/>
      <c r="I90" s="78">
        <v>43090.46434027778</v>
      </c>
      <c r="J90" s="79" t="s">
        <v>1381</v>
      </c>
      <c r="K90" s="76"/>
      <c r="L90" s="76"/>
      <c r="M90" s="83" t="s">
        <v>1658</v>
      </c>
      <c r="N90" s="76"/>
      <c r="O90">
        <v>90</v>
      </c>
      <c r="P90" s="34" t="s">
        <v>64</v>
      </c>
    </row>
    <row r="91" spans="1:16" x14ac:dyDescent="0.25">
      <c r="A91" s="63" t="s">
        <v>635</v>
      </c>
      <c r="B91" s="63" t="s">
        <v>635</v>
      </c>
      <c r="C91" s="76" t="s">
        <v>174</v>
      </c>
      <c r="D91" s="78">
        <v>43090.46434027778</v>
      </c>
      <c r="E91" s="76" t="s">
        <v>942</v>
      </c>
      <c r="F91" s="76"/>
      <c r="G91" s="76"/>
      <c r="H91" s="76"/>
      <c r="I91" s="78">
        <v>43090.46434027778</v>
      </c>
      <c r="J91" s="79" t="s">
        <v>1382</v>
      </c>
      <c r="K91" s="76"/>
      <c r="L91" s="76"/>
      <c r="M91" s="83" t="s">
        <v>1659</v>
      </c>
      <c r="N91" s="76"/>
      <c r="O91">
        <v>91</v>
      </c>
      <c r="P91" s="34" t="s">
        <v>64</v>
      </c>
    </row>
    <row r="92" spans="1:16" x14ac:dyDescent="0.25">
      <c r="A92" s="63" t="s">
        <v>636</v>
      </c>
      <c r="B92" s="63" t="s">
        <v>830</v>
      </c>
      <c r="C92" s="76" t="s">
        <v>225</v>
      </c>
      <c r="D92" s="78">
        <v>43090.46434027778</v>
      </c>
      <c r="E92" s="76" t="s">
        <v>943</v>
      </c>
      <c r="F92" s="76"/>
      <c r="G92" s="76"/>
      <c r="H92" s="76"/>
      <c r="I92" s="78">
        <v>43090.46434027778</v>
      </c>
      <c r="J92" s="79" t="s">
        <v>1383</v>
      </c>
      <c r="K92" s="76"/>
      <c r="L92" s="76"/>
      <c r="M92" s="83" t="s">
        <v>1660</v>
      </c>
      <c r="N92" s="76"/>
      <c r="O92">
        <v>92</v>
      </c>
      <c r="P92" s="34" t="s">
        <v>64</v>
      </c>
    </row>
    <row r="93" spans="1:16" x14ac:dyDescent="0.25">
      <c r="A93" s="63" t="s">
        <v>637</v>
      </c>
      <c r="B93" s="63" t="s">
        <v>820</v>
      </c>
      <c r="C93" s="76" t="s">
        <v>225</v>
      </c>
      <c r="D93" s="78">
        <v>43090.46435185185</v>
      </c>
      <c r="E93" s="76" t="s">
        <v>919</v>
      </c>
      <c r="F93" s="76"/>
      <c r="G93" s="76"/>
      <c r="H93" s="76" t="s">
        <v>1259</v>
      </c>
      <c r="I93" s="78">
        <v>43090.46435185185</v>
      </c>
      <c r="J93" s="79" t="s">
        <v>1384</v>
      </c>
      <c r="K93" s="76"/>
      <c r="L93" s="76"/>
      <c r="M93" s="83" t="s">
        <v>1661</v>
      </c>
      <c r="N93" s="76"/>
      <c r="O93">
        <v>93</v>
      </c>
      <c r="P93" s="34" t="s">
        <v>64</v>
      </c>
    </row>
    <row r="94" spans="1:16" x14ac:dyDescent="0.25">
      <c r="A94" s="63" t="s">
        <v>638</v>
      </c>
      <c r="B94" s="63" t="s">
        <v>638</v>
      </c>
      <c r="C94" s="76" t="s">
        <v>174</v>
      </c>
      <c r="D94" s="78">
        <v>43090.46435185185</v>
      </c>
      <c r="E94" s="76" t="s">
        <v>944</v>
      </c>
      <c r="F94" s="79" t="s">
        <v>1132</v>
      </c>
      <c r="G94" s="76" t="s">
        <v>265</v>
      </c>
      <c r="H94" s="76"/>
      <c r="I94" s="78">
        <v>43090.46435185185</v>
      </c>
      <c r="J94" s="79" t="s">
        <v>1385</v>
      </c>
      <c r="K94" s="76"/>
      <c r="L94" s="76"/>
      <c r="M94" s="83" t="s">
        <v>1662</v>
      </c>
      <c r="N94" s="76"/>
      <c r="O94">
        <v>94</v>
      </c>
      <c r="P94" s="34" t="s">
        <v>64</v>
      </c>
    </row>
    <row r="95" spans="1:16" x14ac:dyDescent="0.25">
      <c r="A95" s="63" t="s">
        <v>639</v>
      </c>
      <c r="B95" s="63" t="s">
        <v>831</v>
      </c>
      <c r="C95" s="76" t="s">
        <v>225</v>
      </c>
      <c r="D95" s="78">
        <v>43090.46435185185</v>
      </c>
      <c r="E95" s="76" t="s">
        <v>945</v>
      </c>
      <c r="F95" s="76"/>
      <c r="G95" s="76"/>
      <c r="H95" s="76"/>
      <c r="I95" s="78">
        <v>43090.46435185185</v>
      </c>
      <c r="J95" s="79" t="s">
        <v>1386</v>
      </c>
      <c r="K95" s="76"/>
      <c r="L95" s="76"/>
      <c r="M95" s="83" t="s">
        <v>1663</v>
      </c>
      <c r="N95" s="76"/>
      <c r="O95">
        <v>95</v>
      </c>
      <c r="P95" s="34" t="s">
        <v>64</v>
      </c>
    </row>
    <row r="96" spans="1:16" x14ac:dyDescent="0.25">
      <c r="A96" s="63" t="s">
        <v>639</v>
      </c>
      <c r="B96" s="63" t="s">
        <v>832</v>
      </c>
      <c r="C96" s="76" t="s">
        <v>225</v>
      </c>
      <c r="D96" s="78">
        <v>43090.46435185185</v>
      </c>
      <c r="E96" s="76" t="s">
        <v>945</v>
      </c>
      <c r="F96" s="76"/>
      <c r="G96" s="76"/>
      <c r="H96" s="76"/>
      <c r="I96" s="78">
        <v>43090.46435185185</v>
      </c>
      <c r="J96" s="79" t="s">
        <v>1386</v>
      </c>
      <c r="K96" s="76"/>
      <c r="L96" s="76"/>
      <c r="M96" s="83" t="s">
        <v>1663</v>
      </c>
      <c r="N96" s="76"/>
      <c r="O96">
        <v>96</v>
      </c>
      <c r="P96" s="34" t="s">
        <v>64</v>
      </c>
    </row>
    <row r="97" spans="1:16" x14ac:dyDescent="0.25">
      <c r="A97" s="63" t="s">
        <v>640</v>
      </c>
      <c r="B97" s="63" t="s">
        <v>640</v>
      </c>
      <c r="C97" s="76" t="s">
        <v>174</v>
      </c>
      <c r="D97" s="78">
        <v>43090.46435185185</v>
      </c>
      <c r="E97" s="76" t="s">
        <v>946</v>
      </c>
      <c r="F97" s="79" t="s">
        <v>1132</v>
      </c>
      <c r="G97" s="76" t="s">
        <v>265</v>
      </c>
      <c r="H97" s="76"/>
      <c r="I97" s="78">
        <v>43090.46435185185</v>
      </c>
      <c r="J97" s="79" t="s">
        <v>1387</v>
      </c>
      <c r="K97" s="76"/>
      <c r="L97" s="76"/>
      <c r="M97" s="83" t="s">
        <v>1664</v>
      </c>
      <c r="N97" s="76"/>
      <c r="O97">
        <v>97</v>
      </c>
      <c r="P97" s="34" t="s">
        <v>64</v>
      </c>
    </row>
    <row r="98" spans="1:16" x14ac:dyDescent="0.25">
      <c r="A98" s="63" t="s">
        <v>641</v>
      </c>
      <c r="B98" s="63" t="s">
        <v>215</v>
      </c>
      <c r="C98" s="76" t="s">
        <v>225</v>
      </c>
      <c r="D98" s="78">
        <v>43090.46435185185</v>
      </c>
      <c r="E98" s="76" t="s">
        <v>234</v>
      </c>
      <c r="F98" s="76"/>
      <c r="G98" s="76"/>
      <c r="H98" s="76"/>
      <c r="I98" s="78">
        <v>43090.46435185185</v>
      </c>
      <c r="J98" s="79" t="s">
        <v>1388</v>
      </c>
      <c r="K98" s="76"/>
      <c r="L98" s="76"/>
      <c r="M98" s="83" t="s">
        <v>1665</v>
      </c>
      <c r="N98" s="76"/>
      <c r="O98">
        <v>98</v>
      </c>
      <c r="P98" s="34" t="s">
        <v>64</v>
      </c>
    </row>
    <row r="99" spans="1:16" x14ac:dyDescent="0.25">
      <c r="A99" s="63" t="s">
        <v>642</v>
      </c>
      <c r="B99" s="63" t="s">
        <v>642</v>
      </c>
      <c r="C99" s="76" t="s">
        <v>174</v>
      </c>
      <c r="D99" s="78">
        <v>43090.46435185185</v>
      </c>
      <c r="E99" s="76" t="s">
        <v>947</v>
      </c>
      <c r="F99" s="79" t="s">
        <v>1133</v>
      </c>
      <c r="G99" s="76" t="s">
        <v>1229</v>
      </c>
      <c r="H99" s="76"/>
      <c r="I99" s="78">
        <v>43090.46435185185</v>
      </c>
      <c r="J99" s="79" t="s">
        <v>1389</v>
      </c>
      <c r="K99" s="76"/>
      <c r="L99" s="76"/>
      <c r="M99" s="83" t="s">
        <v>1666</v>
      </c>
      <c r="N99" s="76"/>
      <c r="O99">
        <v>99</v>
      </c>
      <c r="P99" s="34" t="s">
        <v>64</v>
      </c>
    </row>
    <row r="100" spans="1:16" x14ac:dyDescent="0.25">
      <c r="A100" s="63" t="s">
        <v>643</v>
      </c>
      <c r="B100" s="63" t="s">
        <v>643</v>
      </c>
      <c r="C100" s="76" t="s">
        <v>174</v>
      </c>
      <c r="D100" s="78">
        <v>43090.46435185185</v>
      </c>
      <c r="E100" s="76" t="s">
        <v>948</v>
      </c>
      <c r="F100" s="79" t="s">
        <v>250</v>
      </c>
      <c r="G100" s="76" t="s">
        <v>268</v>
      </c>
      <c r="H100" s="76"/>
      <c r="I100" s="78">
        <v>43090.46435185185</v>
      </c>
      <c r="J100" s="79" t="s">
        <v>1390</v>
      </c>
      <c r="K100" s="76"/>
      <c r="L100" s="76"/>
      <c r="M100" s="83" t="s">
        <v>1667</v>
      </c>
      <c r="N100" s="76"/>
      <c r="O100">
        <v>100</v>
      </c>
      <c r="P100" s="34" t="s">
        <v>64</v>
      </c>
    </row>
    <row r="101" spans="1:16" x14ac:dyDescent="0.25">
      <c r="A101" s="63" t="s">
        <v>644</v>
      </c>
      <c r="B101" s="63" t="s">
        <v>207</v>
      </c>
      <c r="C101" s="76" t="s">
        <v>225</v>
      </c>
      <c r="D101" s="78">
        <v>43090.464363425926</v>
      </c>
      <c r="E101" s="76" t="s">
        <v>229</v>
      </c>
      <c r="F101" s="79" t="s">
        <v>251</v>
      </c>
      <c r="G101" s="76" t="s">
        <v>266</v>
      </c>
      <c r="H101" s="76"/>
      <c r="I101" s="78">
        <v>43090.464363425926</v>
      </c>
      <c r="J101" s="79" t="s">
        <v>1391</v>
      </c>
      <c r="K101" s="76"/>
      <c r="L101" s="76"/>
      <c r="M101" s="83" t="s">
        <v>1668</v>
      </c>
      <c r="N101" s="76"/>
      <c r="O101">
        <v>101</v>
      </c>
      <c r="P101" s="34" t="s">
        <v>64</v>
      </c>
    </row>
    <row r="102" spans="1:16" x14ac:dyDescent="0.25">
      <c r="A102" s="63" t="s">
        <v>645</v>
      </c>
      <c r="B102" s="63" t="s">
        <v>645</v>
      </c>
      <c r="C102" s="76" t="s">
        <v>174</v>
      </c>
      <c r="D102" s="78">
        <v>43090.464363425926</v>
      </c>
      <c r="E102" s="76" t="s">
        <v>949</v>
      </c>
      <c r="F102" s="76"/>
      <c r="G102" s="76"/>
      <c r="H102" s="76" t="s">
        <v>1265</v>
      </c>
      <c r="I102" s="78">
        <v>43090.464363425926</v>
      </c>
      <c r="J102" s="79" t="s">
        <v>1392</v>
      </c>
      <c r="K102" s="76"/>
      <c r="L102" s="76"/>
      <c r="M102" s="83" t="s">
        <v>1669</v>
      </c>
      <c r="N102" s="76"/>
      <c r="O102">
        <v>102</v>
      </c>
      <c r="P102" s="34" t="s">
        <v>64</v>
      </c>
    </row>
    <row r="103" spans="1:16" x14ac:dyDescent="0.25">
      <c r="A103" s="63" t="s">
        <v>646</v>
      </c>
      <c r="B103" s="63" t="s">
        <v>833</v>
      </c>
      <c r="C103" s="76" t="s">
        <v>225</v>
      </c>
      <c r="D103" s="78">
        <v>43090.464363425926</v>
      </c>
      <c r="E103" s="76" t="s">
        <v>950</v>
      </c>
      <c r="F103" s="76"/>
      <c r="G103" s="76"/>
      <c r="H103" s="76" t="s">
        <v>1266</v>
      </c>
      <c r="I103" s="78">
        <v>43090.464363425926</v>
      </c>
      <c r="J103" s="79" t="s">
        <v>1393</v>
      </c>
      <c r="K103" s="76"/>
      <c r="L103" s="76"/>
      <c r="M103" s="83" t="s">
        <v>1670</v>
      </c>
      <c r="N103" s="76"/>
      <c r="O103">
        <v>103</v>
      </c>
      <c r="P103" s="34" t="s">
        <v>64</v>
      </c>
    </row>
    <row r="104" spans="1:16" x14ac:dyDescent="0.25">
      <c r="A104" s="63" t="s">
        <v>190</v>
      </c>
      <c r="B104" s="63" t="s">
        <v>216</v>
      </c>
      <c r="C104" s="76" t="s">
        <v>225</v>
      </c>
      <c r="D104" s="78">
        <v>43090.464143518519</v>
      </c>
      <c r="E104" s="76" t="s">
        <v>235</v>
      </c>
      <c r="F104" s="79" t="s">
        <v>255</v>
      </c>
      <c r="G104" s="76" t="s">
        <v>265</v>
      </c>
      <c r="H104" s="76"/>
      <c r="I104" s="78">
        <v>43090.464143518519</v>
      </c>
      <c r="J104" s="79" t="s">
        <v>289</v>
      </c>
      <c r="K104" s="76"/>
      <c r="L104" s="76"/>
      <c r="M104" s="83" t="s">
        <v>306</v>
      </c>
      <c r="N104" s="76"/>
      <c r="O104">
        <v>104</v>
      </c>
      <c r="P104" s="34" t="s">
        <v>64</v>
      </c>
    </row>
    <row r="105" spans="1:16" x14ac:dyDescent="0.25">
      <c r="A105" s="63" t="s">
        <v>190</v>
      </c>
      <c r="B105" s="63" t="s">
        <v>216</v>
      </c>
      <c r="C105" s="76" t="s">
        <v>225</v>
      </c>
      <c r="D105" s="78">
        <v>43090.464224537034</v>
      </c>
      <c r="E105" s="76" t="s">
        <v>951</v>
      </c>
      <c r="F105" s="79" t="s">
        <v>1134</v>
      </c>
      <c r="G105" s="76" t="s">
        <v>265</v>
      </c>
      <c r="H105" s="76"/>
      <c r="I105" s="78">
        <v>43090.464224537034</v>
      </c>
      <c r="J105" s="79" t="s">
        <v>1394</v>
      </c>
      <c r="K105" s="76"/>
      <c r="L105" s="76"/>
      <c r="M105" s="83" t="s">
        <v>1671</v>
      </c>
      <c r="N105" s="76"/>
      <c r="O105">
        <v>105</v>
      </c>
      <c r="P105" s="34" t="s">
        <v>64</v>
      </c>
    </row>
    <row r="106" spans="1:16" x14ac:dyDescent="0.25">
      <c r="A106" s="63" t="s">
        <v>190</v>
      </c>
      <c r="B106" s="63" t="s">
        <v>216</v>
      </c>
      <c r="C106" s="76" t="s">
        <v>225</v>
      </c>
      <c r="D106" s="78">
        <v>43090.464282407411</v>
      </c>
      <c r="E106" s="76" t="s">
        <v>952</v>
      </c>
      <c r="F106" s="79" t="s">
        <v>1135</v>
      </c>
      <c r="G106" s="76" t="s">
        <v>265</v>
      </c>
      <c r="H106" s="76"/>
      <c r="I106" s="78">
        <v>43090.464282407411</v>
      </c>
      <c r="J106" s="79" t="s">
        <v>1395</v>
      </c>
      <c r="K106" s="76"/>
      <c r="L106" s="76"/>
      <c r="M106" s="83" t="s">
        <v>1672</v>
      </c>
      <c r="N106" s="76"/>
      <c r="O106">
        <v>106</v>
      </c>
      <c r="P106" s="34" t="s">
        <v>64</v>
      </c>
    </row>
    <row r="107" spans="1:16" x14ac:dyDescent="0.25">
      <c r="A107" s="63" t="s">
        <v>190</v>
      </c>
      <c r="B107" s="63" t="s">
        <v>216</v>
      </c>
      <c r="C107" s="76" t="s">
        <v>225</v>
      </c>
      <c r="D107" s="78">
        <v>43090.464363425926</v>
      </c>
      <c r="E107" s="76" t="s">
        <v>953</v>
      </c>
      <c r="F107" s="79" t="s">
        <v>1136</v>
      </c>
      <c r="G107" s="76" t="s">
        <v>265</v>
      </c>
      <c r="H107" s="76"/>
      <c r="I107" s="78">
        <v>43090.464363425926</v>
      </c>
      <c r="J107" s="79" t="s">
        <v>1396</v>
      </c>
      <c r="K107" s="76"/>
      <c r="L107" s="76"/>
      <c r="M107" s="83" t="s">
        <v>1673</v>
      </c>
      <c r="N107" s="76"/>
      <c r="O107">
        <v>107</v>
      </c>
      <c r="P107" s="34" t="s">
        <v>64</v>
      </c>
    </row>
    <row r="108" spans="1:16" x14ac:dyDescent="0.25">
      <c r="A108" s="63" t="s">
        <v>647</v>
      </c>
      <c r="B108" s="63" t="s">
        <v>647</v>
      </c>
      <c r="C108" s="76" t="s">
        <v>174</v>
      </c>
      <c r="D108" s="78">
        <v>43090.464363425926</v>
      </c>
      <c r="E108" s="76" t="s">
        <v>954</v>
      </c>
      <c r="F108" s="76"/>
      <c r="G108" s="76"/>
      <c r="H108" s="76"/>
      <c r="I108" s="78">
        <v>43090.464363425926</v>
      </c>
      <c r="J108" s="79" t="s">
        <v>1397</v>
      </c>
      <c r="K108" s="76"/>
      <c r="L108" s="76"/>
      <c r="M108" s="83" t="s">
        <v>1674</v>
      </c>
      <c r="N108" s="76"/>
      <c r="O108">
        <v>108</v>
      </c>
      <c r="P108" s="34" t="s">
        <v>64</v>
      </c>
    </row>
    <row r="109" spans="1:16" x14ac:dyDescent="0.25">
      <c r="A109" s="63" t="s">
        <v>648</v>
      </c>
      <c r="B109" s="63" t="s">
        <v>834</v>
      </c>
      <c r="C109" s="76" t="s">
        <v>225</v>
      </c>
      <c r="D109" s="78">
        <v>43090.464375000003</v>
      </c>
      <c r="E109" s="76" t="s">
        <v>955</v>
      </c>
      <c r="F109" s="79" t="s">
        <v>1137</v>
      </c>
      <c r="G109" s="76" t="s">
        <v>264</v>
      </c>
      <c r="H109" s="76" t="s">
        <v>1267</v>
      </c>
      <c r="I109" s="78">
        <v>43090.464375000003</v>
      </c>
      <c r="J109" s="79" t="s">
        <v>1398</v>
      </c>
      <c r="K109" s="76"/>
      <c r="L109" s="76"/>
      <c r="M109" s="83" t="s">
        <v>1675</v>
      </c>
      <c r="N109" s="76"/>
      <c r="O109">
        <v>109</v>
      </c>
      <c r="P109" s="34" t="s">
        <v>64</v>
      </c>
    </row>
    <row r="110" spans="1:16" x14ac:dyDescent="0.25">
      <c r="A110" s="63" t="s">
        <v>648</v>
      </c>
      <c r="B110" s="63" t="s">
        <v>835</v>
      </c>
      <c r="C110" s="76" t="s">
        <v>225</v>
      </c>
      <c r="D110" s="78">
        <v>43090.464375000003</v>
      </c>
      <c r="E110" s="76" t="s">
        <v>955</v>
      </c>
      <c r="F110" s="79" t="s">
        <v>1137</v>
      </c>
      <c r="G110" s="76" t="s">
        <v>264</v>
      </c>
      <c r="H110" s="76" t="s">
        <v>1267</v>
      </c>
      <c r="I110" s="78">
        <v>43090.464375000003</v>
      </c>
      <c r="J110" s="79" t="s">
        <v>1398</v>
      </c>
      <c r="K110" s="76"/>
      <c r="L110" s="76"/>
      <c r="M110" s="83" t="s">
        <v>1675</v>
      </c>
      <c r="N110" s="76"/>
      <c r="O110">
        <v>110</v>
      </c>
      <c r="P110" s="34" t="s">
        <v>64</v>
      </c>
    </row>
    <row r="111" spans="1:16" x14ac:dyDescent="0.25">
      <c r="A111" s="63" t="s">
        <v>648</v>
      </c>
      <c r="B111" s="63" t="s">
        <v>206</v>
      </c>
      <c r="C111" s="76" t="s">
        <v>225</v>
      </c>
      <c r="D111" s="78">
        <v>43090.464375000003</v>
      </c>
      <c r="E111" s="76" t="s">
        <v>955</v>
      </c>
      <c r="F111" s="79" t="s">
        <v>1137</v>
      </c>
      <c r="G111" s="76" t="s">
        <v>264</v>
      </c>
      <c r="H111" s="76" t="s">
        <v>1267</v>
      </c>
      <c r="I111" s="78">
        <v>43090.464375000003</v>
      </c>
      <c r="J111" s="79" t="s">
        <v>1398</v>
      </c>
      <c r="K111" s="76"/>
      <c r="L111" s="76"/>
      <c r="M111" s="83" t="s">
        <v>1675</v>
      </c>
      <c r="N111" s="76"/>
      <c r="O111">
        <v>111</v>
      </c>
      <c r="P111" s="34" t="s">
        <v>64</v>
      </c>
    </row>
    <row r="112" spans="1:16" x14ac:dyDescent="0.25">
      <c r="A112" s="63" t="s">
        <v>649</v>
      </c>
      <c r="B112" s="63" t="s">
        <v>649</v>
      </c>
      <c r="C112" s="76" t="s">
        <v>174</v>
      </c>
      <c r="D112" s="78">
        <v>43090.464386574073</v>
      </c>
      <c r="E112" s="76" t="s">
        <v>956</v>
      </c>
      <c r="F112" s="79" t="s">
        <v>1138</v>
      </c>
      <c r="G112" s="76" t="s">
        <v>268</v>
      </c>
      <c r="H112" s="76" t="s">
        <v>280</v>
      </c>
      <c r="I112" s="78">
        <v>43090.464386574073</v>
      </c>
      <c r="J112" s="79" t="s">
        <v>1399</v>
      </c>
      <c r="K112" s="76"/>
      <c r="L112" s="76"/>
      <c r="M112" s="83" t="s">
        <v>1676</v>
      </c>
      <c r="N112" s="76"/>
      <c r="O112">
        <v>112</v>
      </c>
      <c r="P112" s="34" t="s">
        <v>64</v>
      </c>
    </row>
    <row r="113" spans="1:16" x14ac:dyDescent="0.25">
      <c r="A113" s="63" t="s">
        <v>650</v>
      </c>
      <c r="B113" s="63" t="s">
        <v>650</v>
      </c>
      <c r="C113" s="76" t="s">
        <v>174</v>
      </c>
      <c r="D113" s="78">
        <v>43090.464386574073</v>
      </c>
      <c r="E113" s="76" t="s">
        <v>957</v>
      </c>
      <c r="F113" s="76" t="s">
        <v>1139</v>
      </c>
      <c r="G113" s="76" t="s">
        <v>1230</v>
      </c>
      <c r="H113" s="76" t="s">
        <v>1268</v>
      </c>
      <c r="I113" s="78">
        <v>43090.464386574073</v>
      </c>
      <c r="J113" s="79" t="s">
        <v>1400</v>
      </c>
      <c r="K113" s="76"/>
      <c r="L113" s="76"/>
      <c r="M113" s="83" t="s">
        <v>1677</v>
      </c>
      <c r="N113" s="76"/>
      <c r="O113">
        <v>113</v>
      </c>
      <c r="P113" s="34" t="s">
        <v>64</v>
      </c>
    </row>
    <row r="114" spans="1:16" x14ac:dyDescent="0.25">
      <c r="A114" s="63" t="s">
        <v>651</v>
      </c>
      <c r="B114" s="63" t="s">
        <v>836</v>
      </c>
      <c r="C114" s="76" t="s">
        <v>225</v>
      </c>
      <c r="D114" s="78">
        <v>43090.464386574073</v>
      </c>
      <c r="E114" s="76" t="s">
        <v>958</v>
      </c>
      <c r="F114" s="76"/>
      <c r="G114" s="76"/>
      <c r="H114" s="76"/>
      <c r="I114" s="78">
        <v>43090.464386574073</v>
      </c>
      <c r="J114" s="79" t="s">
        <v>1401</v>
      </c>
      <c r="K114" s="76"/>
      <c r="L114" s="76"/>
      <c r="M114" s="83" t="s">
        <v>1678</v>
      </c>
      <c r="N114" s="76"/>
      <c r="O114">
        <v>114</v>
      </c>
      <c r="P114" s="34" t="s">
        <v>64</v>
      </c>
    </row>
    <row r="115" spans="1:16" x14ac:dyDescent="0.25">
      <c r="A115" s="63" t="s">
        <v>652</v>
      </c>
      <c r="B115" s="63" t="s">
        <v>652</v>
      </c>
      <c r="C115" s="76" t="s">
        <v>174</v>
      </c>
      <c r="D115" s="78">
        <v>43090.464386574073</v>
      </c>
      <c r="E115" s="76" t="s">
        <v>959</v>
      </c>
      <c r="F115" s="76"/>
      <c r="G115" s="76"/>
      <c r="H115" s="76"/>
      <c r="I115" s="78">
        <v>43090.464386574073</v>
      </c>
      <c r="J115" s="79" t="s">
        <v>1402</v>
      </c>
      <c r="K115" s="76"/>
      <c r="L115" s="76"/>
      <c r="M115" s="83" t="s">
        <v>1679</v>
      </c>
      <c r="N115" s="76"/>
      <c r="O115">
        <v>115</v>
      </c>
      <c r="P115" s="34" t="s">
        <v>64</v>
      </c>
    </row>
    <row r="116" spans="1:16" x14ac:dyDescent="0.25">
      <c r="A116" s="63" t="s">
        <v>653</v>
      </c>
      <c r="B116" s="63" t="s">
        <v>653</v>
      </c>
      <c r="C116" s="76" t="s">
        <v>174</v>
      </c>
      <c r="D116" s="78">
        <v>43090.464386574073</v>
      </c>
      <c r="E116" s="76" t="s">
        <v>960</v>
      </c>
      <c r="F116" s="76"/>
      <c r="G116" s="76"/>
      <c r="H116" s="76"/>
      <c r="I116" s="78">
        <v>43090.464386574073</v>
      </c>
      <c r="J116" s="79" t="s">
        <v>1403</v>
      </c>
      <c r="K116" s="76"/>
      <c r="L116" s="76"/>
      <c r="M116" s="83" t="s">
        <v>1680</v>
      </c>
      <c r="N116" s="76"/>
      <c r="O116">
        <v>116</v>
      </c>
      <c r="P116" s="34" t="s">
        <v>64</v>
      </c>
    </row>
    <row r="117" spans="1:16" x14ac:dyDescent="0.25">
      <c r="A117" s="63" t="s">
        <v>654</v>
      </c>
      <c r="B117" s="63" t="s">
        <v>654</v>
      </c>
      <c r="C117" s="76" t="s">
        <v>174</v>
      </c>
      <c r="D117" s="78">
        <v>43090.464386574073</v>
      </c>
      <c r="E117" s="76" t="s">
        <v>961</v>
      </c>
      <c r="F117" s="76" t="s">
        <v>1140</v>
      </c>
      <c r="G117" s="76" t="s">
        <v>1231</v>
      </c>
      <c r="H117" s="76"/>
      <c r="I117" s="78">
        <v>43090.464386574073</v>
      </c>
      <c r="J117" s="79" t="s">
        <v>1404</v>
      </c>
      <c r="K117" s="76"/>
      <c r="L117" s="76"/>
      <c r="M117" s="83" t="s">
        <v>1681</v>
      </c>
      <c r="N117" s="76"/>
      <c r="O117">
        <v>117</v>
      </c>
      <c r="P117" s="34" t="s">
        <v>64</v>
      </c>
    </row>
    <row r="118" spans="1:16" x14ac:dyDescent="0.25">
      <c r="A118" s="63" t="s">
        <v>655</v>
      </c>
      <c r="B118" s="63" t="s">
        <v>837</v>
      </c>
      <c r="C118" s="76" t="s">
        <v>225</v>
      </c>
      <c r="D118" s="78">
        <v>43090.464386574073</v>
      </c>
      <c r="E118" s="76" t="s">
        <v>962</v>
      </c>
      <c r="F118" s="76"/>
      <c r="G118" s="76"/>
      <c r="H118" s="76" t="s">
        <v>1269</v>
      </c>
      <c r="I118" s="78">
        <v>43090.464386574073</v>
      </c>
      <c r="J118" s="79" t="s">
        <v>1405</v>
      </c>
      <c r="K118" s="76"/>
      <c r="L118" s="76"/>
      <c r="M118" s="83" t="s">
        <v>1682</v>
      </c>
      <c r="N118" s="76"/>
      <c r="O118">
        <v>118</v>
      </c>
      <c r="P118" s="34" t="s">
        <v>64</v>
      </c>
    </row>
    <row r="119" spans="1:16" x14ac:dyDescent="0.25">
      <c r="A119" s="63" t="s">
        <v>656</v>
      </c>
      <c r="B119" s="63" t="s">
        <v>207</v>
      </c>
      <c r="C119" s="76" t="s">
        <v>225</v>
      </c>
      <c r="D119" s="78">
        <v>43090.464398148149</v>
      </c>
      <c r="E119" s="76" t="s">
        <v>227</v>
      </c>
      <c r="F119" s="79" t="s">
        <v>248</v>
      </c>
      <c r="G119" s="76" t="s">
        <v>266</v>
      </c>
      <c r="H119" s="76"/>
      <c r="I119" s="78">
        <v>43090.464398148149</v>
      </c>
      <c r="J119" s="79" t="s">
        <v>1406</v>
      </c>
      <c r="K119" s="76"/>
      <c r="L119" s="76"/>
      <c r="M119" s="83" t="s">
        <v>1683</v>
      </c>
      <c r="N119" s="76"/>
      <c r="O119">
        <v>119</v>
      </c>
      <c r="P119" s="34" t="s">
        <v>64</v>
      </c>
    </row>
    <row r="120" spans="1:16" x14ac:dyDescent="0.25">
      <c r="A120" s="63" t="s">
        <v>657</v>
      </c>
      <c r="B120" s="63" t="s">
        <v>657</v>
      </c>
      <c r="C120" s="76" t="s">
        <v>174</v>
      </c>
      <c r="D120" s="78">
        <v>43090.464398148149</v>
      </c>
      <c r="E120" s="76" t="s">
        <v>963</v>
      </c>
      <c r="F120" s="76"/>
      <c r="G120" s="76"/>
      <c r="H120" s="76"/>
      <c r="I120" s="78">
        <v>43090.464398148149</v>
      </c>
      <c r="J120" s="79" t="s">
        <v>1407</v>
      </c>
      <c r="K120" s="76"/>
      <c r="L120" s="76"/>
      <c r="M120" s="83" t="s">
        <v>1684</v>
      </c>
      <c r="N120" s="76"/>
      <c r="O120">
        <v>120</v>
      </c>
      <c r="P120" s="34" t="s">
        <v>64</v>
      </c>
    </row>
    <row r="121" spans="1:16" x14ac:dyDescent="0.25">
      <c r="A121" s="63" t="s">
        <v>658</v>
      </c>
      <c r="B121" s="63" t="s">
        <v>658</v>
      </c>
      <c r="C121" s="76" t="s">
        <v>174</v>
      </c>
      <c r="D121" s="78">
        <v>43090.464398148149</v>
      </c>
      <c r="E121" s="76" t="s">
        <v>964</v>
      </c>
      <c r="F121" s="76"/>
      <c r="G121" s="76"/>
      <c r="H121" s="76"/>
      <c r="I121" s="78">
        <v>43090.464398148149</v>
      </c>
      <c r="J121" s="79" t="s">
        <v>1408</v>
      </c>
      <c r="K121" s="76"/>
      <c r="L121" s="76"/>
      <c r="M121" s="83" t="s">
        <v>1685</v>
      </c>
      <c r="N121" s="76"/>
      <c r="O121">
        <v>121</v>
      </c>
      <c r="P121" s="34" t="s">
        <v>64</v>
      </c>
    </row>
    <row r="122" spans="1:16" x14ac:dyDescent="0.25">
      <c r="A122" s="63" t="s">
        <v>659</v>
      </c>
      <c r="B122" s="63" t="s">
        <v>659</v>
      </c>
      <c r="C122" s="76" t="s">
        <v>174</v>
      </c>
      <c r="D122" s="78">
        <v>43090.464398148149</v>
      </c>
      <c r="E122" s="76" t="s">
        <v>965</v>
      </c>
      <c r="F122" s="79" t="s">
        <v>1141</v>
      </c>
      <c r="G122" s="76" t="s">
        <v>272</v>
      </c>
      <c r="H122" s="76"/>
      <c r="I122" s="78">
        <v>43090.464398148149</v>
      </c>
      <c r="J122" s="79" t="s">
        <v>1409</v>
      </c>
      <c r="K122" s="76"/>
      <c r="L122" s="76"/>
      <c r="M122" s="83" t="s">
        <v>1686</v>
      </c>
      <c r="N122" s="76"/>
      <c r="O122">
        <v>122</v>
      </c>
      <c r="P122" s="34" t="s">
        <v>64</v>
      </c>
    </row>
    <row r="123" spans="1:16" x14ac:dyDescent="0.25">
      <c r="A123" s="63" t="s">
        <v>660</v>
      </c>
      <c r="B123" s="63" t="s">
        <v>207</v>
      </c>
      <c r="C123" s="76" t="s">
        <v>225</v>
      </c>
      <c r="D123" s="78">
        <v>43090.464409722219</v>
      </c>
      <c r="E123" s="76" t="s">
        <v>229</v>
      </c>
      <c r="F123" s="79" t="s">
        <v>251</v>
      </c>
      <c r="G123" s="76" t="s">
        <v>266</v>
      </c>
      <c r="H123" s="76"/>
      <c r="I123" s="78">
        <v>43090.464409722219</v>
      </c>
      <c r="J123" s="79" t="s">
        <v>1410</v>
      </c>
      <c r="K123" s="76"/>
      <c r="L123" s="76"/>
      <c r="M123" s="83" t="s">
        <v>1687</v>
      </c>
      <c r="N123" s="76"/>
      <c r="O123">
        <v>123</v>
      </c>
      <c r="P123" s="34" t="s">
        <v>64</v>
      </c>
    </row>
    <row r="124" spans="1:16" x14ac:dyDescent="0.25">
      <c r="A124" s="63" t="s">
        <v>661</v>
      </c>
      <c r="B124" s="63" t="s">
        <v>661</v>
      </c>
      <c r="C124" s="76" t="s">
        <v>174</v>
      </c>
      <c r="D124" s="78">
        <v>43090.464409722219</v>
      </c>
      <c r="E124" s="76" t="s">
        <v>966</v>
      </c>
      <c r="F124" s="79" t="s">
        <v>1142</v>
      </c>
      <c r="G124" s="76" t="s">
        <v>1232</v>
      </c>
      <c r="H124" s="76" t="s">
        <v>1270</v>
      </c>
      <c r="I124" s="78">
        <v>43090.464409722219</v>
      </c>
      <c r="J124" s="79" t="s">
        <v>1411</v>
      </c>
      <c r="K124" s="76"/>
      <c r="L124" s="76"/>
      <c r="M124" s="83" t="s">
        <v>1688</v>
      </c>
      <c r="N124" s="76"/>
      <c r="O124">
        <v>124</v>
      </c>
      <c r="P124" s="34" t="s">
        <v>64</v>
      </c>
    </row>
    <row r="125" spans="1:16" x14ac:dyDescent="0.25">
      <c r="A125" s="63" t="s">
        <v>662</v>
      </c>
      <c r="B125" s="63" t="s">
        <v>662</v>
      </c>
      <c r="C125" s="76" t="s">
        <v>174</v>
      </c>
      <c r="D125" s="78">
        <v>43090.464409722219</v>
      </c>
      <c r="E125" s="76" t="s">
        <v>967</v>
      </c>
      <c r="F125" s="79" t="s">
        <v>1143</v>
      </c>
      <c r="G125" s="76" t="s">
        <v>264</v>
      </c>
      <c r="H125" s="76"/>
      <c r="I125" s="78">
        <v>43090.464409722219</v>
      </c>
      <c r="J125" s="79" t="s">
        <v>1412</v>
      </c>
      <c r="K125" s="76"/>
      <c r="L125" s="76"/>
      <c r="M125" s="83" t="s">
        <v>1689</v>
      </c>
      <c r="N125" s="76"/>
      <c r="O125">
        <v>125</v>
      </c>
      <c r="P125" s="34" t="s">
        <v>64</v>
      </c>
    </row>
    <row r="126" spans="1:16" x14ac:dyDescent="0.25">
      <c r="A126" s="63" t="s">
        <v>663</v>
      </c>
      <c r="B126" s="63" t="s">
        <v>207</v>
      </c>
      <c r="C126" s="76" t="s">
        <v>225</v>
      </c>
      <c r="D126" s="78">
        <v>43090.464421296296</v>
      </c>
      <c r="E126" s="76" t="s">
        <v>231</v>
      </c>
      <c r="F126" s="79" t="s">
        <v>252</v>
      </c>
      <c r="G126" s="76" t="s">
        <v>266</v>
      </c>
      <c r="H126" s="76"/>
      <c r="I126" s="78">
        <v>43090.464421296296</v>
      </c>
      <c r="J126" s="79" t="s">
        <v>1413</v>
      </c>
      <c r="K126" s="76"/>
      <c r="L126" s="76"/>
      <c r="M126" s="83" t="s">
        <v>1690</v>
      </c>
      <c r="N126" s="76"/>
      <c r="O126">
        <v>126</v>
      </c>
      <c r="P126" s="34" t="s">
        <v>64</v>
      </c>
    </row>
    <row r="127" spans="1:16" x14ac:dyDescent="0.25">
      <c r="A127" s="63" t="s">
        <v>664</v>
      </c>
      <c r="B127" s="63" t="s">
        <v>213</v>
      </c>
      <c r="C127" s="76" t="s">
        <v>225</v>
      </c>
      <c r="D127" s="78">
        <v>43090.464421296296</v>
      </c>
      <c r="E127" s="76" t="s">
        <v>968</v>
      </c>
      <c r="F127" s="79" t="s">
        <v>1144</v>
      </c>
      <c r="G127" s="76" t="s">
        <v>265</v>
      </c>
      <c r="H127" s="76" t="s">
        <v>1271</v>
      </c>
      <c r="I127" s="78">
        <v>43090.464421296296</v>
      </c>
      <c r="J127" s="79" t="s">
        <v>1414</v>
      </c>
      <c r="K127" s="76"/>
      <c r="L127" s="76"/>
      <c r="M127" s="83" t="s">
        <v>1691</v>
      </c>
      <c r="N127" s="76"/>
      <c r="O127">
        <v>127</v>
      </c>
      <c r="P127" s="34" t="s">
        <v>64</v>
      </c>
    </row>
    <row r="128" spans="1:16" x14ac:dyDescent="0.25">
      <c r="A128" s="63" t="s">
        <v>192</v>
      </c>
      <c r="B128" s="63" t="s">
        <v>207</v>
      </c>
      <c r="C128" s="76" t="s">
        <v>225</v>
      </c>
      <c r="D128" s="78">
        <v>43090.464143518519</v>
      </c>
      <c r="E128" s="76" t="s">
        <v>229</v>
      </c>
      <c r="F128" s="79" t="s">
        <v>251</v>
      </c>
      <c r="G128" s="76" t="s">
        <v>266</v>
      </c>
      <c r="H128" s="76"/>
      <c r="I128" s="78">
        <v>43090.464143518519</v>
      </c>
      <c r="J128" s="79" t="s">
        <v>291</v>
      </c>
      <c r="K128" s="76"/>
      <c r="L128" s="76"/>
      <c r="M128" s="83" t="s">
        <v>308</v>
      </c>
      <c r="N128" s="76"/>
      <c r="O128">
        <v>128</v>
      </c>
      <c r="P128" s="34" t="s">
        <v>64</v>
      </c>
    </row>
    <row r="129" spans="1:16" x14ac:dyDescent="0.25">
      <c r="A129" s="63" t="s">
        <v>192</v>
      </c>
      <c r="B129" s="63" t="s">
        <v>207</v>
      </c>
      <c r="C129" s="76" t="s">
        <v>225</v>
      </c>
      <c r="D129" s="78">
        <v>43090.464421296296</v>
      </c>
      <c r="E129" s="76" t="s">
        <v>231</v>
      </c>
      <c r="F129" s="79" t="s">
        <v>252</v>
      </c>
      <c r="G129" s="76" t="s">
        <v>266</v>
      </c>
      <c r="H129" s="76"/>
      <c r="I129" s="78">
        <v>43090.464421296296</v>
      </c>
      <c r="J129" s="79" t="s">
        <v>1415</v>
      </c>
      <c r="K129" s="76"/>
      <c r="L129" s="76"/>
      <c r="M129" s="83" t="s">
        <v>1692</v>
      </c>
      <c r="N129" s="76"/>
      <c r="O129">
        <v>129</v>
      </c>
      <c r="P129" s="34" t="s">
        <v>64</v>
      </c>
    </row>
    <row r="130" spans="1:16" x14ac:dyDescent="0.25">
      <c r="A130" s="63" t="s">
        <v>665</v>
      </c>
      <c r="B130" s="63" t="s">
        <v>207</v>
      </c>
      <c r="C130" s="76" t="s">
        <v>225</v>
      </c>
      <c r="D130" s="78">
        <v>43090.464432870373</v>
      </c>
      <c r="E130" s="76" t="s">
        <v>229</v>
      </c>
      <c r="F130" s="79" t="s">
        <v>251</v>
      </c>
      <c r="G130" s="76" t="s">
        <v>266</v>
      </c>
      <c r="H130" s="76"/>
      <c r="I130" s="78">
        <v>43090.464432870373</v>
      </c>
      <c r="J130" s="79" t="s">
        <v>1416</v>
      </c>
      <c r="K130" s="76"/>
      <c r="L130" s="76"/>
      <c r="M130" s="83" t="s">
        <v>1693</v>
      </c>
      <c r="N130" s="76"/>
      <c r="O130">
        <v>130</v>
      </c>
      <c r="P130" s="34" t="s">
        <v>64</v>
      </c>
    </row>
    <row r="131" spans="1:16" x14ac:dyDescent="0.25">
      <c r="A131" s="63" t="s">
        <v>666</v>
      </c>
      <c r="B131" s="63" t="s">
        <v>666</v>
      </c>
      <c r="C131" s="76" t="s">
        <v>174</v>
      </c>
      <c r="D131" s="78">
        <v>43090.464432870373</v>
      </c>
      <c r="E131" s="76" t="s">
        <v>969</v>
      </c>
      <c r="F131" s="79" t="s">
        <v>1145</v>
      </c>
      <c r="G131" s="76" t="s">
        <v>264</v>
      </c>
      <c r="H131" s="76"/>
      <c r="I131" s="78">
        <v>43090.464432870373</v>
      </c>
      <c r="J131" s="79" t="s">
        <v>1417</v>
      </c>
      <c r="K131" s="76"/>
      <c r="L131" s="76"/>
      <c r="M131" s="83" t="s">
        <v>1694</v>
      </c>
      <c r="N131" s="76"/>
      <c r="O131">
        <v>131</v>
      </c>
      <c r="P131" s="34" t="s">
        <v>64</v>
      </c>
    </row>
    <row r="132" spans="1:16" x14ac:dyDescent="0.25">
      <c r="A132" s="63" t="s">
        <v>667</v>
      </c>
      <c r="B132" s="63" t="s">
        <v>667</v>
      </c>
      <c r="C132" s="76" t="s">
        <v>174</v>
      </c>
      <c r="D132" s="78">
        <v>43090.464432870373</v>
      </c>
      <c r="E132" s="76" t="s">
        <v>970</v>
      </c>
      <c r="F132" s="76"/>
      <c r="G132" s="76"/>
      <c r="H132" s="76"/>
      <c r="I132" s="78">
        <v>43090.464432870373</v>
      </c>
      <c r="J132" s="79" t="s">
        <v>1418</v>
      </c>
      <c r="K132" s="76"/>
      <c r="L132" s="76"/>
      <c r="M132" s="83" t="s">
        <v>1695</v>
      </c>
      <c r="N132" s="76"/>
      <c r="O132">
        <v>132</v>
      </c>
      <c r="P132" s="34" t="s">
        <v>64</v>
      </c>
    </row>
    <row r="133" spans="1:16" x14ac:dyDescent="0.25">
      <c r="A133" s="63" t="s">
        <v>668</v>
      </c>
      <c r="B133" s="63" t="s">
        <v>668</v>
      </c>
      <c r="C133" s="76" t="s">
        <v>174</v>
      </c>
      <c r="D133" s="78">
        <v>43090.464432870373</v>
      </c>
      <c r="E133" s="76" t="s">
        <v>971</v>
      </c>
      <c r="F133" s="79" t="s">
        <v>1146</v>
      </c>
      <c r="G133" s="76" t="s">
        <v>265</v>
      </c>
      <c r="H133" s="76" t="s">
        <v>1272</v>
      </c>
      <c r="I133" s="78">
        <v>43090.464432870373</v>
      </c>
      <c r="J133" s="79" t="s">
        <v>1419</v>
      </c>
      <c r="K133" s="76"/>
      <c r="L133" s="76"/>
      <c r="M133" s="83" t="s">
        <v>1696</v>
      </c>
      <c r="N133" s="76"/>
      <c r="O133">
        <v>133</v>
      </c>
      <c r="P133" s="34" t="s">
        <v>64</v>
      </c>
    </row>
    <row r="134" spans="1:16" x14ac:dyDescent="0.25">
      <c r="A134" s="63" t="s">
        <v>669</v>
      </c>
      <c r="B134" s="63" t="s">
        <v>669</v>
      </c>
      <c r="C134" s="76" t="s">
        <v>174</v>
      </c>
      <c r="D134" s="78">
        <v>43090.464432870373</v>
      </c>
      <c r="E134" s="76" t="s">
        <v>972</v>
      </c>
      <c r="F134" s="76"/>
      <c r="G134" s="76"/>
      <c r="H134" s="76"/>
      <c r="I134" s="78">
        <v>43090.464432870373</v>
      </c>
      <c r="J134" s="79" t="s">
        <v>1420</v>
      </c>
      <c r="K134" s="76"/>
      <c r="L134" s="76"/>
      <c r="M134" s="83" t="s">
        <v>1697</v>
      </c>
      <c r="N134" s="76"/>
      <c r="O134">
        <v>134</v>
      </c>
      <c r="P134" s="34" t="s">
        <v>64</v>
      </c>
    </row>
    <row r="135" spans="1:16" x14ac:dyDescent="0.25">
      <c r="A135" s="63" t="s">
        <v>670</v>
      </c>
      <c r="B135" s="63" t="s">
        <v>838</v>
      </c>
      <c r="C135" s="76" t="s">
        <v>225</v>
      </c>
      <c r="D135" s="78">
        <v>43090.464432870373</v>
      </c>
      <c r="E135" s="76" t="s">
        <v>973</v>
      </c>
      <c r="F135" s="76"/>
      <c r="G135" s="76"/>
      <c r="H135" s="76"/>
      <c r="I135" s="78">
        <v>43090.464432870373</v>
      </c>
      <c r="J135" s="79" t="s">
        <v>1421</v>
      </c>
      <c r="K135" s="76"/>
      <c r="L135" s="76"/>
      <c r="M135" s="83" t="s">
        <v>1698</v>
      </c>
      <c r="N135" s="76"/>
      <c r="O135">
        <v>135</v>
      </c>
      <c r="P135" s="34" t="s">
        <v>64</v>
      </c>
    </row>
    <row r="136" spans="1:16" x14ac:dyDescent="0.25">
      <c r="A136" s="63" t="s">
        <v>671</v>
      </c>
      <c r="B136" s="63" t="s">
        <v>839</v>
      </c>
      <c r="C136" s="76" t="s">
        <v>225</v>
      </c>
      <c r="D136" s="78">
        <v>43090.464432870373</v>
      </c>
      <c r="E136" s="76" t="s">
        <v>974</v>
      </c>
      <c r="F136" s="79" t="s">
        <v>1147</v>
      </c>
      <c r="G136" s="76" t="s">
        <v>267</v>
      </c>
      <c r="H136" s="76"/>
      <c r="I136" s="78">
        <v>43090.464432870373</v>
      </c>
      <c r="J136" s="79" t="s">
        <v>1422</v>
      </c>
      <c r="K136" s="76"/>
      <c r="L136" s="76"/>
      <c r="M136" s="83" t="s">
        <v>1699</v>
      </c>
      <c r="N136" s="76"/>
      <c r="O136">
        <v>136</v>
      </c>
      <c r="P136" s="34" t="s">
        <v>64</v>
      </c>
    </row>
    <row r="137" spans="1:16" x14ac:dyDescent="0.25">
      <c r="A137" s="63" t="s">
        <v>672</v>
      </c>
      <c r="B137" s="63" t="s">
        <v>672</v>
      </c>
      <c r="C137" s="76" t="s">
        <v>174</v>
      </c>
      <c r="D137" s="78">
        <v>43090.464432870373</v>
      </c>
      <c r="E137" s="76" t="s">
        <v>975</v>
      </c>
      <c r="F137" s="76"/>
      <c r="G137" s="76"/>
      <c r="H137" s="76"/>
      <c r="I137" s="78">
        <v>43090.464432870373</v>
      </c>
      <c r="J137" s="79" t="s">
        <v>1423</v>
      </c>
      <c r="K137" s="76"/>
      <c r="L137" s="76"/>
      <c r="M137" s="83" t="s">
        <v>1700</v>
      </c>
      <c r="N137" s="76"/>
      <c r="O137">
        <v>137</v>
      </c>
      <c r="P137" s="34" t="s">
        <v>64</v>
      </c>
    </row>
    <row r="138" spans="1:16" x14ac:dyDescent="0.25">
      <c r="A138" s="63" t="s">
        <v>673</v>
      </c>
      <c r="B138" s="63" t="s">
        <v>840</v>
      </c>
      <c r="C138" s="76" t="s">
        <v>225</v>
      </c>
      <c r="D138" s="78">
        <v>43090.464212962965</v>
      </c>
      <c r="E138" s="76" t="s">
        <v>976</v>
      </c>
      <c r="F138" s="76"/>
      <c r="G138" s="76"/>
      <c r="H138" s="76"/>
      <c r="I138" s="78">
        <v>43090.464212962965</v>
      </c>
      <c r="J138" s="79" t="s">
        <v>1424</v>
      </c>
      <c r="K138" s="76"/>
      <c r="L138" s="76"/>
      <c r="M138" s="83" t="s">
        <v>1701</v>
      </c>
      <c r="N138" s="76"/>
      <c r="O138">
        <v>138</v>
      </c>
      <c r="P138" s="34" t="s">
        <v>64</v>
      </c>
    </row>
    <row r="139" spans="1:16" x14ac:dyDescent="0.25">
      <c r="A139" s="63" t="s">
        <v>673</v>
      </c>
      <c r="B139" s="63" t="s">
        <v>840</v>
      </c>
      <c r="C139" s="76" t="s">
        <v>226</v>
      </c>
      <c r="D139" s="78">
        <v>43090.464432870373</v>
      </c>
      <c r="E139" s="76" t="s">
        <v>977</v>
      </c>
      <c r="F139" s="76"/>
      <c r="G139" s="76"/>
      <c r="H139" s="76" t="s">
        <v>1273</v>
      </c>
      <c r="I139" s="78">
        <v>43090.464432870373</v>
      </c>
      <c r="J139" s="79" t="s">
        <v>1425</v>
      </c>
      <c r="K139" s="76"/>
      <c r="L139" s="76"/>
      <c r="M139" s="83" t="s">
        <v>1702</v>
      </c>
      <c r="N139" s="83" t="s">
        <v>1868</v>
      </c>
      <c r="O139" s="81">
        <v>139</v>
      </c>
      <c r="P139" s="91" t="s">
        <v>64</v>
      </c>
    </row>
    <row r="140" spans="1:16" x14ac:dyDescent="0.25">
      <c r="A140" s="63" t="s">
        <v>673</v>
      </c>
      <c r="B140" s="63" t="s">
        <v>206</v>
      </c>
      <c r="C140" s="76" t="s">
        <v>225</v>
      </c>
      <c r="D140" s="78">
        <v>43090.464212962965</v>
      </c>
      <c r="E140" s="76" t="s">
        <v>976</v>
      </c>
      <c r="F140" s="76"/>
      <c r="G140" s="76"/>
      <c r="H140" s="76"/>
      <c r="I140" s="78">
        <v>43090.464212962965</v>
      </c>
      <c r="J140" s="79" t="s">
        <v>1424</v>
      </c>
      <c r="K140" s="76"/>
      <c r="L140" s="76"/>
      <c r="M140" s="83" t="s">
        <v>1701</v>
      </c>
      <c r="N140" s="76"/>
      <c r="O140">
        <v>140</v>
      </c>
      <c r="P140" s="34" t="s">
        <v>64</v>
      </c>
    </row>
    <row r="141" spans="1:16" x14ac:dyDescent="0.25">
      <c r="A141" s="63" t="s">
        <v>673</v>
      </c>
      <c r="B141" s="63" t="s">
        <v>206</v>
      </c>
      <c r="C141" s="76" t="s">
        <v>225</v>
      </c>
      <c r="D141" s="78">
        <v>43090.464432870373</v>
      </c>
      <c r="E141" s="76" t="s">
        <v>977</v>
      </c>
      <c r="F141" s="76"/>
      <c r="G141" s="76"/>
      <c r="H141" s="76" t="s">
        <v>1273</v>
      </c>
      <c r="I141" s="78">
        <v>43090.464432870373</v>
      </c>
      <c r="J141" s="79" t="s">
        <v>1425</v>
      </c>
      <c r="K141" s="76"/>
      <c r="L141" s="76"/>
      <c r="M141" s="83" t="s">
        <v>1702</v>
      </c>
      <c r="N141" s="83" t="s">
        <v>1868</v>
      </c>
      <c r="O141" s="81">
        <v>141</v>
      </c>
      <c r="P141" s="91" t="s">
        <v>64</v>
      </c>
    </row>
    <row r="142" spans="1:16" x14ac:dyDescent="0.25">
      <c r="A142" s="63" t="s">
        <v>674</v>
      </c>
      <c r="B142" s="63" t="s">
        <v>674</v>
      </c>
      <c r="C142" s="76" t="s">
        <v>174</v>
      </c>
      <c r="D142" s="78">
        <v>43090.464432870373</v>
      </c>
      <c r="E142" s="76" t="s">
        <v>978</v>
      </c>
      <c r="F142" s="79" t="s">
        <v>1148</v>
      </c>
      <c r="G142" s="76" t="s">
        <v>265</v>
      </c>
      <c r="H142" s="76"/>
      <c r="I142" s="78">
        <v>43090.464432870373</v>
      </c>
      <c r="J142" s="79" t="s">
        <v>1426</v>
      </c>
      <c r="K142" s="76"/>
      <c r="L142" s="76"/>
      <c r="M142" s="83" t="s">
        <v>1703</v>
      </c>
      <c r="N142" s="76"/>
      <c r="O142">
        <v>142</v>
      </c>
      <c r="P142" s="34" t="s">
        <v>64</v>
      </c>
    </row>
    <row r="143" spans="1:16" x14ac:dyDescent="0.25">
      <c r="A143" s="63" t="s">
        <v>675</v>
      </c>
      <c r="B143" s="63" t="s">
        <v>675</v>
      </c>
      <c r="C143" s="76" t="s">
        <v>174</v>
      </c>
      <c r="D143" s="78">
        <v>43090.464444444442</v>
      </c>
      <c r="E143" s="76" t="s">
        <v>979</v>
      </c>
      <c r="F143" s="76"/>
      <c r="G143" s="76"/>
      <c r="H143" s="76"/>
      <c r="I143" s="78">
        <v>43090.464444444442</v>
      </c>
      <c r="J143" s="79" t="s">
        <v>1427</v>
      </c>
      <c r="K143" s="76"/>
      <c r="L143" s="76"/>
      <c r="M143" s="83" t="s">
        <v>1704</v>
      </c>
      <c r="N143" s="76"/>
      <c r="O143">
        <v>143</v>
      </c>
      <c r="P143" s="34" t="s">
        <v>64</v>
      </c>
    </row>
    <row r="144" spans="1:16" x14ac:dyDescent="0.25">
      <c r="A144" s="63" t="s">
        <v>676</v>
      </c>
      <c r="B144" s="63" t="s">
        <v>841</v>
      </c>
      <c r="C144" s="76" t="s">
        <v>225</v>
      </c>
      <c r="D144" s="78">
        <v>43090.464444444442</v>
      </c>
      <c r="E144" s="76" t="s">
        <v>980</v>
      </c>
      <c r="F144" s="79" t="s">
        <v>1149</v>
      </c>
      <c r="G144" s="76" t="s">
        <v>272</v>
      </c>
      <c r="H144" s="76"/>
      <c r="I144" s="78">
        <v>43090.464444444442</v>
      </c>
      <c r="J144" s="79" t="s">
        <v>1428</v>
      </c>
      <c r="K144" s="76"/>
      <c r="L144" s="76"/>
      <c r="M144" s="83" t="s">
        <v>1705</v>
      </c>
      <c r="N144" s="76"/>
      <c r="O144">
        <v>144</v>
      </c>
      <c r="P144" s="34" t="s">
        <v>64</v>
      </c>
    </row>
    <row r="145" spans="1:16" x14ac:dyDescent="0.25">
      <c r="A145" s="63" t="s">
        <v>677</v>
      </c>
      <c r="B145" s="63" t="s">
        <v>677</v>
      </c>
      <c r="C145" s="76" t="s">
        <v>174</v>
      </c>
      <c r="D145" s="78">
        <v>43090.464444444442</v>
      </c>
      <c r="E145" s="76" t="s">
        <v>981</v>
      </c>
      <c r="F145" s="76" t="s">
        <v>1150</v>
      </c>
      <c r="G145" s="76" t="s">
        <v>276</v>
      </c>
      <c r="H145" s="76" t="s">
        <v>206</v>
      </c>
      <c r="I145" s="78">
        <v>43090.464444444442</v>
      </c>
      <c r="J145" s="79" t="s">
        <v>1429</v>
      </c>
      <c r="K145" s="76"/>
      <c r="L145" s="76"/>
      <c r="M145" s="83" t="s">
        <v>1706</v>
      </c>
      <c r="N145" s="76"/>
      <c r="O145">
        <v>145</v>
      </c>
      <c r="P145" s="34" t="s">
        <v>64</v>
      </c>
    </row>
    <row r="146" spans="1:16" x14ac:dyDescent="0.25">
      <c r="A146" s="63" t="s">
        <v>678</v>
      </c>
      <c r="B146" s="63" t="s">
        <v>842</v>
      </c>
      <c r="C146" s="76" t="s">
        <v>225</v>
      </c>
      <c r="D146" s="78">
        <v>43090.464444444442</v>
      </c>
      <c r="E146" s="76" t="s">
        <v>982</v>
      </c>
      <c r="F146" s="79" t="s">
        <v>1151</v>
      </c>
      <c r="G146" s="76" t="s">
        <v>1233</v>
      </c>
      <c r="H146" s="76" t="s">
        <v>1274</v>
      </c>
      <c r="I146" s="78">
        <v>43090.464444444442</v>
      </c>
      <c r="J146" s="79" t="s">
        <v>1430</v>
      </c>
      <c r="K146" s="76"/>
      <c r="L146" s="76"/>
      <c r="M146" s="83" t="s">
        <v>1707</v>
      </c>
      <c r="N146" s="76"/>
      <c r="O146">
        <v>146</v>
      </c>
      <c r="P146" s="34" t="s">
        <v>64</v>
      </c>
    </row>
    <row r="147" spans="1:16" x14ac:dyDescent="0.25">
      <c r="A147" s="63" t="s">
        <v>679</v>
      </c>
      <c r="B147" s="63" t="s">
        <v>207</v>
      </c>
      <c r="C147" s="76" t="s">
        <v>225</v>
      </c>
      <c r="D147" s="78">
        <v>43090.464456018519</v>
      </c>
      <c r="E147" s="76" t="s">
        <v>229</v>
      </c>
      <c r="F147" s="79" t="s">
        <v>251</v>
      </c>
      <c r="G147" s="76" t="s">
        <v>266</v>
      </c>
      <c r="H147" s="76"/>
      <c r="I147" s="78">
        <v>43090.464456018519</v>
      </c>
      <c r="J147" s="79" t="s">
        <v>1431</v>
      </c>
      <c r="K147" s="76"/>
      <c r="L147" s="76"/>
      <c r="M147" s="83" t="s">
        <v>1708</v>
      </c>
      <c r="N147" s="76"/>
      <c r="O147">
        <v>147</v>
      </c>
      <c r="P147" s="34" t="s">
        <v>64</v>
      </c>
    </row>
    <row r="148" spans="1:16" x14ac:dyDescent="0.25">
      <c r="A148" s="63" t="s">
        <v>680</v>
      </c>
      <c r="B148" s="63" t="s">
        <v>207</v>
      </c>
      <c r="C148" s="76" t="s">
        <v>225</v>
      </c>
      <c r="D148" s="78">
        <v>43090.464456018519</v>
      </c>
      <c r="E148" s="76" t="s">
        <v>231</v>
      </c>
      <c r="F148" s="79" t="s">
        <v>252</v>
      </c>
      <c r="G148" s="76" t="s">
        <v>266</v>
      </c>
      <c r="H148" s="76"/>
      <c r="I148" s="78">
        <v>43090.464456018519</v>
      </c>
      <c r="J148" s="79" t="s">
        <v>1432</v>
      </c>
      <c r="K148" s="76"/>
      <c r="L148" s="76"/>
      <c r="M148" s="83" t="s">
        <v>1709</v>
      </c>
      <c r="N148" s="76"/>
      <c r="O148">
        <v>148</v>
      </c>
      <c r="P148" s="34" t="s">
        <v>64</v>
      </c>
    </row>
    <row r="149" spans="1:16" x14ac:dyDescent="0.25">
      <c r="A149" s="63" t="s">
        <v>681</v>
      </c>
      <c r="B149" s="63" t="s">
        <v>681</v>
      </c>
      <c r="C149" s="76" t="s">
        <v>174</v>
      </c>
      <c r="D149" s="78">
        <v>43090.464467592596</v>
      </c>
      <c r="E149" s="76" t="s">
        <v>983</v>
      </c>
      <c r="F149" s="79" t="s">
        <v>1152</v>
      </c>
      <c r="G149" s="76" t="s">
        <v>264</v>
      </c>
      <c r="H149" s="76"/>
      <c r="I149" s="78">
        <v>43090.464467592596</v>
      </c>
      <c r="J149" s="79" t="s">
        <v>1433</v>
      </c>
      <c r="K149" s="76"/>
      <c r="L149" s="76"/>
      <c r="M149" s="83" t="s">
        <v>1710</v>
      </c>
      <c r="N149" s="76"/>
      <c r="O149">
        <v>149</v>
      </c>
      <c r="P149" s="34" t="s">
        <v>64</v>
      </c>
    </row>
    <row r="150" spans="1:16" x14ac:dyDescent="0.25">
      <c r="A150" s="63" t="s">
        <v>682</v>
      </c>
      <c r="B150" s="63" t="s">
        <v>682</v>
      </c>
      <c r="C150" s="76" t="s">
        <v>174</v>
      </c>
      <c r="D150" s="78">
        <v>43090.464467592596</v>
      </c>
      <c r="E150" s="76" t="s">
        <v>984</v>
      </c>
      <c r="F150" s="79" t="s">
        <v>1153</v>
      </c>
      <c r="G150" s="76" t="s">
        <v>264</v>
      </c>
      <c r="H150" s="76"/>
      <c r="I150" s="78">
        <v>43090.464467592596</v>
      </c>
      <c r="J150" s="79" t="s">
        <v>1434</v>
      </c>
      <c r="K150" s="76"/>
      <c r="L150" s="76"/>
      <c r="M150" s="83" t="s">
        <v>1711</v>
      </c>
      <c r="N150" s="76"/>
      <c r="O150">
        <v>150</v>
      </c>
      <c r="P150" s="34" t="s">
        <v>64</v>
      </c>
    </row>
    <row r="151" spans="1:16" x14ac:dyDescent="0.25">
      <c r="A151" s="63" t="s">
        <v>683</v>
      </c>
      <c r="B151" s="63" t="s">
        <v>683</v>
      </c>
      <c r="C151" s="76" t="s">
        <v>174</v>
      </c>
      <c r="D151" s="78">
        <v>43090.464467592596</v>
      </c>
      <c r="E151" s="76" t="s">
        <v>985</v>
      </c>
      <c r="F151" s="76"/>
      <c r="G151" s="76"/>
      <c r="H151" s="76"/>
      <c r="I151" s="78">
        <v>43090.464467592596</v>
      </c>
      <c r="J151" s="79" t="s">
        <v>1435</v>
      </c>
      <c r="K151" s="76"/>
      <c r="L151" s="76"/>
      <c r="M151" s="83" t="s">
        <v>1712</v>
      </c>
      <c r="N151" s="76"/>
      <c r="O151">
        <v>151</v>
      </c>
      <c r="P151" s="34" t="s">
        <v>64</v>
      </c>
    </row>
    <row r="152" spans="1:16" x14ac:dyDescent="0.25">
      <c r="A152" s="63" t="s">
        <v>684</v>
      </c>
      <c r="B152" s="63" t="s">
        <v>843</v>
      </c>
      <c r="C152" s="76" t="s">
        <v>226</v>
      </c>
      <c r="D152" s="78">
        <v>43090.464467592596</v>
      </c>
      <c r="E152" s="76" t="s">
        <v>986</v>
      </c>
      <c r="F152" s="76"/>
      <c r="G152" s="76"/>
      <c r="H152" s="76"/>
      <c r="I152" s="78">
        <v>43090.464467592596</v>
      </c>
      <c r="J152" s="79" t="s">
        <v>1436</v>
      </c>
      <c r="K152" s="76"/>
      <c r="L152" s="76"/>
      <c r="M152" s="83" t="s">
        <v>1713</v>
      </c>
      <c r="N152" s="83" t="s">
        <v>1869</v>
      </c>
      <c r="O152" s="81">
        <v>152</v>
      </c>
      <c r="P152" s="91" t="s">
        <v>64</v>
      </c>
    </row>
    <row r="153" spans="1:16" x14ac:dyDescent="0.25">
      <c r="A153" s="63" t="s">
        <v>685</v>
      </c>
      <c r="B153" s="63" t="s">
        <v>207</v>
      </c>
      <c r="C153" s="76" t="s">
        <v>225</v>
      </c>
      <c r="D153" s="78">
        <v>43090.464467592596</v>
      </c>
      <c r="E153" s="76" t="s">
        <v>229</v>
      </c>
      <c r="F153" s="79" t="s">
        <v>251</v>
      </c>
      <c r="G153" s="76" t="s">
        <v>266</v>
      </c>
      <c r="H153" s="76"/>
      <c r="I153" s="78">
        <v>43090.464467592596</v>
      </c>
      <c r="J153" s="79" t="s">
        <v>1437</v>
      </c>
      <c r="K153" s="76"/>
      <c r="L153" s="76"/>
      <c r="M153" s="83" t="s">
        <v>1714</v>
      </c>
      <c r="N153" s="76"/>
      <c r="O153">
        <v>153</v>
      </c>
      <c r="P153" s="34" t="s">
        <v>64</v>
      </c>
    </row>
    <row r="154" spans="1:16" x14ac:dyDescent="0.25">
      <c r="A154" s="63" t="s">
        <v>186</v>
      </c>
      <c r="B154" s="63" t="s">
        <v>844</v>
      </c>
      <c r="C154" s="76" t="s">
        <v>225</v>
      </c>
      <c r="D154" s="78">
        <v>43090.464259259257</v>
      </c>
      <c r="E154" s="76" t="s">
        <v>987</v>
      </c>
      <c r="F154" s="79" t="s">
        <v>1154</v>
      </c>
      <c r="G154" s="76" t="s">
        <v>1234</v>
      </c>
      <c r="H154" s="76" t="s">
        <v>1275</v>
      </c>
      <c r="I154" s="78">
        <v>43090.464259259257</v>
      </c>
      <c r="J154" s="79" t="s">
        <v>1438</v>
      </c>
      <c r="K154" s="76"/>
      <c r="L154" s="76"/>
      <c r="M154" s="83" t="s">
        <v>1715</v>
      </c>
      <c r="N154" s="76"/>
      <c r="O154">
        <v>154</v>
      </c>
      <c r="P154" s="34" t="s">
        <v>64</v>
      </c>
    </row>
    <row r="155" spans="1:16" x14ac:dyDescent="0.25">
      <c r="A155" s="63" t="s">
        <v>186</v>
      </c>
      <c r="B155" s="63" t="s">
        <v>845</v>
      </c>
      <c r="C155" s="76" t="s">
        <v>225</v>
      </c>
      <c r="D155" s="78">
        <v>43090.464259259257</v>
      </c>
      <c r="E155" s="76" t="s">
        <v>987</v>
      </c>
      <c r="F155" s="79" t="s">
        <v>1154</v>
      </c>
      <c r="G155" s="76" t="s">
        <v>1234</v>
      </c>
      <c r="H155" s="76" t="s">
        <v>1275</v>
      </c>
      <c r="I155" s="78">
        <v>43090.464259259257</v>
      </c>
      <c r="J155" s="79" t="s">
        <v>1438</v>
      </c>
      <c r="K155" s="76"/>
      <c r="L155" s="76"/>
      <c r="M155" s="83" t="s">
        <v>1715</v>
      </c>
      <c r="N155" s="76"/>
      <c r="O155">
        <v>155</v>
      </c>
      <c r="P155" s="34" t="s">
        <v>64</v>
      </c>
    </row>
    <row r="156" spans="1:16" x14ac:dyDescent="0.25">
      <c r="A156" s="63" t="s">
        <v>186</v>
      </c>
      <c r="B156" s="63" t="s">
        <v>845</v>
      </c>
      <c r="C156" s="76" t="s">
        <v>225</v>
      </c>
      <c r="D156" s="78">
        <v>43090.464305555557</v>
      </c>
      <c r="E156" s="76" t="s">
        <v>988</v>
      </c>
      <c r="F156" s="79" t="s">
        <v>1155</v>
      </c>
      <c r="G156" s="76" t="s">
        <v>265</v>
      </c>
      <c r="H156" s="76" t="s">
        <v>1276</v>
      </c>
      <c r="I156" s="78">
        <v>43090.464305555557</v>
      </c>
      <c r="J156" s="79" t="s">
        <v>1439</v>
      </c>
      <c r="K156" s="76"/>
      <c r="L156" s="76"/>
      <c r="M156" s="83" t="s">
        <v>1716</v>
      </c>
      <c r="N156" s="76"/>
      <c r="O156">
        <v>156</v>
      </c>
      <c r="P156" s="34" t="s">
        <v>64</v>
      </c>
    </row>
    <row r="157" spans="1:16" x14ac:dyDescent="0.25">
      <c r="A157" s="63" t="s">
        <v>186</v>
      </c>
      <c r="B157" s="63" t="s">
        <v>846</v>
      </c>
      <c r="C157" s="76" t="s">
        <v>225</v>
      </c>
      <c r="D157" s="78">
        <v>43090.464467592596</v>
      </c>
      <c r="E157" s="76" t="s">
        <v>989</v>
      </c>
      <c r="F157" s="76" t="s">
        <v>1156</v>
      </c>
      <c r="G157" s="76" t="s">
        <v>1235</v>
      </c>
      <c r="H157" s="76" t="s">
        <v>1277</v>
      </c>
      <c r="I157" s="78">
        <v>43090.464467592596</v>
      </c>
      <c r="J157" s="79" t="s">
        <v>1440</v>
      </c>
      <c r="K157" s="76"/>
      <c r="L157" s="76"/>
      <c r="M157" s="83" t="s">
        <v>1717</v>
      </c>
      <c r="N157" s="76"/>
      <c r="O157">
        <v>157</v>
      </c>
      <c r="P157" s="34" t="s">
        <v>64</v>
      </c>
    </row>
    <row r="158" spans="1:16" x14ac:dyDescent="0.25">
      <c r="A158" s="63" t="s">
        <v>186</v>
      </c>
      <c r="B158" s="63" t="s">
        <v>847</v>
      </c>
      <c r="C158" s="76" t="s">
        <v>225</v>
      </c>
      <c r="D158" s="78">
        <v>43090.464467592596</v>
      </c>
      <c r="E158" s="76" t="s">
        <v>989</v>
      </c>
      <c r="F158" s="76" t="s">
        <v>1156</v>
      </c>
      <c r="G158" s="76" t="s">
        <v>1235</v>
      </c>
      <c r="H158" s="76" t="s">
        <v>1277</v>
      </c>
      <c r="I158" s="78">
        <v>43090.464467592596</v>
      </c>
      <c r="J158" s="79" t="s">
        <v>1440</v>
      </c>
      <c r="K158" s="76"/>
      <c r="L158" s="76"/>
      <c r="M158" s="83" t="s">
        <v>1717</v>
      </c>
      <c r="N158" s="76"/>
      <c r="O158">
        <v>158</v>
      </c>
      <c r="P158" s="34" t="s">
        <v>64</v>
      </c>
    </row>
    <row r="159" spans="1:16" x14ac:dyDescent="0.25">
      <c r="A159" s="63" t="s">
        <v>686</v>
      </c>
      <c r="B159" s="63" t="s">
        <v>215</v>
      </c>
      <c r="C159" s="76" t="s">
        <v>225</v>
      </c>
      <c r="D159" s="78">
        <v>43090.464467592596</v>
      </c>
      <c r="E159" s="76" t="s">
        <v>234</v>
      </c>
      <c r="F159" s="76"/>
      <c r="G159" s="76"/>
      <c r="H159" s="76"/>
      <c r="I159" s="78">
        <v>43090.464467592596</v>
      </c>
      <c r="J159" s="79" t="s">
        <v>1441</v>
      </c>
      <c r="K159" s="76"/>
      <c r="L159" s="76"/>
      <c r="M159" s="83" t="s">
        <v>1718</v>
      </c>
      <c r="N159" s="76"/>
      <c r="O159">
        <v>159</v>
      </c>
      <c r="P159" s="34" t="s">
        <v>64</v>
      </c>
    </row>
    <row r="160" spans="1:16" x14ac:dyDescent="0.25">
      <c r="A160" s="63" t="s">
        <v>687</v>
      </c>
      <c r="B160" s="63" t="s">
        <v>687</v>
      </c>
      <c r="C160" s="76" t="s">
        <v>174</v>
      </c>
      <c r="D160" s="78">
        <v>43090.464467592596</v>
      </c>
      <c r="E160" s="76" t="s">
        <v>990</v>
      </c>
      <c r="F160" s="79" t="s">
        <v>1157</v>
      </c>
      <c r="G160" s="76" t="s">
        <v>1236</v>
      </c>
      <c r="H160" s="76" t="s">
        <v>1278</v>
      </c>
      <c r="I160" s="78">
        <v>43090.464467592596</v>
      </c>
      <c r="J160" s="79" t="s">
        <v>1442</v>
      </c>
      <c r="K160" s="76"/>
      <c r="L160" s="76"/>
      <c r="M160" s="83" t="s">
        <v>1719</v>
      </c>
      <c r="N160" s="76"/>
      <c r="O160">
        <v>160</v>
      </c>
      <c r="P160" s="34" t="s">
        <v>64</v>
      </c>
    </row>
    <row r="161" spans="1:16" x14ac:dyDescent="0.25">
      <c r="A161" s="63" t="s">
        <v>688</v>
      </c>
      <c r="B161" s="63" t="s">
        <v>688</v>
      </c>
      <c r="C161" s="76" t="s">
        <v>174</v>
      </c>
      <c r="D161" s="78">
        <v>43090.464467592596</v>
      </c>
      <c r="E161" s="76" t="s">
        <v>991</v>
      </c>
      <c r="F161" s="76"/>
      <c r="G161" s="76"/>
      <c r="H161" s="76"/>
      <c r="I161" s="78">
        <v>43090.464467592596</v>
      </c>
      <c r="J161" s="79" t="s">
        <v>1443</v>
      </c>
      <c r="K161" s="76"/>
      <c r="L161" s="76"/>
      <c r="M161" s="83" t="s">
        <v>1720</v>
      </c>
      <c r="N161" s="76"/>
      <c r="O161">
        <v>161</v>
      </c>
      <c r="P161" s="34" t="s">
        <v>64</v>
      </c>
    </row>
    <row r="162" spans="1:16" x14ac:dyDescent="0.25">
      <c r="A162" s="63" t="s">
        <v>689</v>
      </c>
      <c r="B162" s="63" t="s">
        <v>689</v>
      </c>
      <c r="C162" s="76" t="s">
        <v>174</v>
      </c>
      <c r="D162" s="78">
        <v>43090.464467592596</v>
      </c>
      <c r="E162" s="76" t="s">
        <v>992</v>
      </c>
      <c r="F162" s="76"/>
      <c r="G162" s="76"/>
      <c r="H162" s="76"/>
      <c r="I162" s="78">
        <v>43090.464467592596</v>
      </c>
      <c r="J162" s="79" t="s">
        <v>1444</v>
      </c>
      <c r="K162" s="76"/>
      <c r="L162" s="76"/>
      <c r="M162" s="83" t="s">
        <v>1721</v>
      </c>
      <c r="N162" s="76"/>
      <c r="O162">
        <v>162</v>
      </c>
      <c r="P162" s="34" t="s">
        <v>64</v>
      </c>
    </row>
    <row r="163" spans="1:16" x14ac:dyDescent="0.25">
      <c r="A163" s="63" t="s">
        <v>690</v>
      </c>
      <c r="B163" s="63" t="s">
        <v>690</v>
      </c>
      <c r="C163" s="76" t="s">
        <v>174</v>
      </c>
      <c r="D163" s="78">
        <v>43090.464467592596</v>
      </c>
      <c r="E163" s="76" t="s">
        <v>993</v>
      </c>
      <c r="F163" s="76"/>
      <c r="G163" s="76"/>
      <c r="H163" s="76" t="s">
        <v>1279</v>
      </c>
      <c r="I163" s="78">
        <v>43090.464467592596</v>
      </c>
      <c r="J163" s="79" t="s">
        <v>1445</v>
      </c>
      <c r="K163" s="76"/>
      <c r="L163" s="76"/>
      <c r="M163" s="83" t="s">
        <v>1722</v>
      </c>
      <c r="N163" s="76"/>
      <c r="O163">
        <v>163</v>
      </c>
      <c r="P163" s="34" t="s">
        <v>64</v>
      </c>
    </row>
    <row r="164" spans="1:16" x14ac:dyDescent="0.25">
      <c r="A164" s="63" t="s">
        <v>691</v>
      </c>
      <c r="B164" s="63" t="s">
        <v>207</v>
      </c>
      <c r="C164" s="76" t="s">
        <v>225</v>
      </c>
      <c r="D164" s="78">
        <v>43090.464479166665</v>
      </c>
      <c r="E164" s="76" t="s">
        <v>227</v>
      </c>
      <c r="F164" s="79" t="s">
        <v>248</v>
      </c>
      <c r="G164" s="76" t="s">
        <v>266</v>
      </c>
      <c r="H164" s="76"/>
      <c r="I164" s="78">
        <v>43090.464479166665</v>
      </c>
      <c r="J164" s="79" t="s">
        <v>1446</v>
      </c>
      <c r="K164" s="76"/>
      <c r="L164" s="76"/>
      <c r="M164" s="83" t="s">
        <v>1723</v>
      </c>
      <c r="N164" s="76"/>
      <c r="O164">
        <v>164</v>
      </c>
      <c r="P164" s="34" t="s">
        <v>64</v>
      </c>
    </row>
    <row r="165" spans="1:16" x14ac:dyDescent="0.25">
      <c r="A165" s="63" t="s">
        <v>692</v>
      </c>
      <c r="B165" s="63" t="s">
        <v>848</v>
      </c>
      <c r="C165" s="76" t="s">
        <v>225</v>
      </c>
      <c r="D165" s="78">
        <v>43090.464479166665</v>
      </c>
      <c r="E165" s="76" t="s">
        <v>994</v>
      </c>
      <c r="F165" s="76"/>
      <c r="G165" s="76"/>
      <c r="H165" s="76" t="s">
        <v>1280</v>
      </c>
      <c r="I165" s="78">
        <v>43090.464479166665</v>
      </c>
      <c r="J165" s="79" t="s">
        <v>1447</v>
      </c>
      <c r="K165" s="76"/>
      <c r="L165" s="76"/>
      <c r="M165" s="83" t="s">
        <v>1724</v>
      </c>
      <c r="N165" s="76"/>
      <c r="O165">
        <v>165</v>
      </c>
      <c r="P165" s="34" t="s">
        <v>64</v>
      </c>
    </row>
    <row r="166" spans="1:16" x14ac:dyDescent="0.25">
      <c r="A166" s="63" t="s">
        <v>692</v>
      </c>
      <c r="B166" s="63" t="s">
        <v>185</v>
      </c>
      <c r="C166" s="76" t="s">
        <v>225</v>
      </c>
      <c r="D166" s="78">
        <v>43090.464479166665</v>
      </c>
      <c r="E166" s="76" t="s">
        <v>994</v>
      </c>
      <c r="F166" s="76"/>
      <c r="G166" s="76"/>
      <c r="H166" s="76" t="s">
        <v>1280</v>
      </c>
      <c r="I166" s="78">
        <v>43090.464479166665</v>
      </c>
      <c r="J166" s="79" t="s">
        <v>1447</v>
      </c>
      <c r="K166" s="76"/>
      <c r="L166" s="76"/>
      <c r="M166" s="83" t="s">
        <v>1724</v>
      </c>
      <c r="N166" s="76"/>
      <c r="O166">
        <v>166</v>
      </c>
      <c r="P166" s="34" t="s">
        <v>64</v>
      </c>
    </row>
    <row r="167" spans="1:16" x14ac:dyDescent="0.25">
      <c r="A167" s="63" t="s">
        <v>693</v>
      </c>
      <c r="B167" s="63" t="s">
        <v>693</v>
      </c>
      <c r="C167" s="76" t="s">
        <v>174</v>
      </c>
      <c r="D167" s="78">
        <v>43090.464479166665</v>
      </c>
      <c r="E167" s="76" t="s">
        <v>995</v>
      </c>
      <c r="F167" s="76" t="s">
        <v>1158</v>
      </c>
      <c r="G167" s="76" t="s">
        <v>1237</v>
      </c>
      <c r="H167" s="76" t="s">
        <v>1281</v>
      </c>
      <c r="I167" s="78">
        <v>43090.464479166665</v>
      </c>
      <c r="J167" s="79" t="s">
        <v>1448</v>
      </c>
      <c r="K167" s="76"/>
      <c r="L167" s="76"/>
      <c r="M167" s="83" t="s">
        <v>1725</v>
      </c>
      <c r="N167" s="76"/>
      <c r="O167">
        <v>167</v>
      </c>
      <c r="P167" s="34" t="s">
        <v>64</v>
      </c>
    </row>
    <row r="168" spans="1:16" x14ac:dyDescent="0.25">
      <c r="A168" s="63" t="s">
        <v>694</v>
      </c>
      <c r="B168" s="63" t="s">
        <v>694</v>
      </c>
      <c r="C168" s="76" t="s">
        <v>174</v>
      </c>
      <c r="D168" s="78">
        <v>43090.464490740742</v>
      </c>
      <c r="E168" s="76" t="s">
        <v>996</v>
      </c>
      <c r="F168" s="79" t="s">
        <v>1159</v>
      </c>
      <c r="G168" s="76" t="s">
        <v>267</v>
      </c>
      <c r="H168" s="76"/>
      <c r="I168" s="78">
        <v>43090.464490740742</v>
      </c>
      <c r="J168" s="79" t="s">
        <v>1449</v>
      </c>
      <c r="K168" s="76"/>
      <c r="L168" s="76"/>
      <c r="M168" s="83" t="s">
        <v>1726</v>
      </c>
      <c r="N168" s="76"/>
      <c r="O168">
        <v>168</v>
      </c>
      <c r="P168" s="34" t="s">
        <v>64</v>
      </c>
    </row>
    <row r="169" spans="1:16" x14ac:dyDescent="0.25">
      <c r="A169" s="63" t="s">
        <v>695</v>
      </c>
      <c r="B169" s="63" t="s">
        <v>849</v>
      </c>
      <c r="C169" s="76" t="s">
        <v>226</v>
      </c>
      <c r="D169" s="78">
        <v>43090.464490740742</v>
      </c>
      <c r="E169" s="76" t="s">
        <v>997</v>
      </c>
      <c r="F169" s="76"/>
      <c r="G169" s="76"/>
      <c r="H169" s="76"/>
      <c r="I169" s="78">
        <v>43090.464490740742</v>
      </c>
      <c r="J169" s="79" t="s">
        <v>1450</v>
      </c>
      <c r="K169" s="76"/>
      <c r="L169" s="76"/>
      <c r="M169" s="83" t="s">
        <v>1727</v>
      </c>
      <c r="N169" s="83" t="s">
        <v>1870</v>
      </c>
      <c r="O169" s="81">
        <v>169</v>
      </c>
      <c r="P169" s="91" t="s">
        <v>64</v>
      </c>
    </row>
    <row r="170" spans="1:16" x14ac:dyDescent="0.25">
      <c r="A170" s="63" t="s">
        <v>696</v>
      </c>
      <c r="B170" s="63" t="s">
        <v>850</v>
      </c>
      <c r="C170" s="76" t="s">
        <v>225</v>
      </c>
      <c r="D170" s="78">
        <v>43090.464490740742</v>
      </c>
      <c r="E170" s="76" t="s">
        <v>998</v>
      </c>
      <c r="F170" s="76"/>
      <c r="G170" s="76"/>
      <c r="H170" s="76"/>
      <c r="I170" s="78">
        <v>43090.464490740742</v>
      </c>
      <c r="J170" s="79" t="s">
        <v>1451</v>
      </c>
      <c r="K170" s="76"/>
      <c r="L170" s="76"/>
      <c r="M170" s="83" t="s">
        <v>1728</v>
      </c>
      <c r="N170" s="76"/>
      <c r="O170">
        <v>170</v>
      </c>
      <c r="P170" s="34" t="s">
        <v>64</v>
      </c>
    </row>
    <row r="171" spans="1:16" x14ac:dyDescent="0.25">
      <c r="A171" s="63" t="s">
        <v>697</v>
      </c>
      <c r="B171" s="63" t="s">
        <v>851</v>
      </c>
      <c r="C171" s="76" t="s">
        <v>225</v>
      </c>
      <c r="D171" s="78">
        <v>43090.464490740742</v>
      </c>
      <c r="E171" s="76" t="s">
        <v>999</v>
      </c>
      <c r="F171" s="76"/>
      <c r="G171" s="76"/>
      <c r="H171" s="76"/>
      <c r="I171" s="78">
        <v>43090.464490740742</v>
      </c>
      <c r="J171" s="79" t="s">
        <v>1452</v>
      </c>
      <c r="K171" s="76"/>
      <c r="L171" s="76"/>
      <c r="M171" s="83" t="s">
        <v>1729</v>
      </c>
      <c r="N171" s="76"/>
      <c r="O171">
        <v>171</v>
      </c>
      <c r="P171" s="34" t="s">
        <v>64</v>
      </c>
    </row>
    <row r="172" spans="1:16" x14ac:dyDescent="0.25">
      <c r="A172" s="63" t="s">
        <v>698</v>
      </c>
      <c r="B172" s="63" t="s">
        <v>207</v>
      </c>
      <c r="C172" s="76" t="s">
        <v>225</v>
      </c>
      <c r="D172" s="78">
        <v>43090.464490740742</v>
      </c>
      <c r="E172" s="76" t="s">
        <v>227</v>
      </c>
      <c r="F172" s="79" t="s">
        <v>248</v>
      </c>
      <c r="G172" s="76" t="s">
        <v>266</v>
      </c>
      <c r="H172" s="76"/>
      <c r="I172" s="78">
        <v>43090.464490740742</v>
      </c>
      <c r="J172" s="79" t="s">
        <v>1453</v>
      </c>
      <c r="K172" s="76"/>
      <c r="L172" s="76"/>
      <c r="M172" s="83" t="s">
        <v>1730</v>
      </c>
      <c r="N172" s="76"/>
      <c r="O172">
        <v>172</v>
      </c>
      <c r="P172" s="34" t="s">
        <v>64</v>
      </c>
    </row>
    <row r="173" spans="1:16" x14ac:dyDescent="0.25">
      <c r="A173" s="63" t="s">
        <v>699</v>
      </c>
      <c r="B173" s="63" t="s">
        <v>207</v>
      </c>
      <c r="C173" s="76" t="s">
        <v>225</v>
      </c>
      <c r="D173" s="78">
        <v>43090.464490740742</v>
      </c>
      <c r="E173" s="76" t="s">
        <v>229</v>
      </c>
      <c r="F173" s="79" t="s">
        <v>251</v>
      </c>
      <c r="G173" s="76" t="s">
        <v>266</v>
      </c>
      <c r="H173" s="76"/>
      <c r="I173" s="78">
        <v>43090.464490740742</v>
      </c>
      <c r="J173" s="79" t="s">
        <v>1454</v>
      </c>
      <c r="K173" s="76"/>
      <c r="L173" s="76"/>
      <c r="M173" s="83" t="s">
        <v>1731</v>
      </c>
      <c r="N173" s="76"/>
      <c r="O173">
        <v>173</v>
      </c>
      <c r="P173" s="34" t="s">
        <v>64</v>
      </c>
    </row>
    <row r="174" spans="1:16" x14ac:dyDescent="0.25">
      <c r="A174" s="63" t="s">
        <v>700</v>
      </c>
      <c r="B174" s="63" t="s">
        <v>207</v>
      </c>
      <c r="C174" s="76" t="s">
        <v>225</v>
      </c>
      <c r="D174" s="78">
        <v>43090.464490740742</v>
      </c>
      <c r="E174" s="76" t="s">
        <v>227</v>
      </c>
      <c r="F174" s="79" t="s">
        <v>248</v>
      </c>
      <c r="G174" s="76" t="s">
        <v>266</v>
      </c>
      <c r="H174" s="76"/>
      <c r="I174" s="78">
        <v>43090.464490740742</v>
      </c>
      <c r="J174" s="79" t="s">
        <v>1455</v>
      </c>
      <c r="K174" s="76"/>
      <c r="L174" s="76"/>
      <c r="M174" s="83" t="s">
        <v>1732</v>
      </c>
      <c r="N174" s="76"/>
      <c r="O174">
        <v>174</v>
      </c>
      <c r="P174" s="34" t="s">
        <v>64</v>
      </c>
    </row>
    <row r="175" spans="1:16" x14ac:dyDescent="0.25">
      <c r="A175" s="63" t="s">
        <v>187</v>
      </c>
      <c r="B175" s="63" t="s">
        <v>852</v>
      </c>
      <c r="C175" s="76" t="s">
        <v>225</v>
      </c>
      <c r="D175" s="78">
        <v>43090.464247685188</v>
      </c>
      <c r="E175" s="76" t="s">
        <v>1000</v>
      </c>
      <c r="F175" s="76"/>
      <c r="G175" s="76"/>
      <c r="H175" s="76" t="s">
        <v>1282</v>
      </c>
      <c r="I175" s="78">
        <v>43090.464247685188</v>
      </c>
      <c r="J175" s="79" t="s">
        <v>1456</v>
      </c>
      <c r="K175" s="76"/>
      <c r="L175" s="76"/>
      <c r="M175" s="83" t="s">
        <v>1733</v>
      </c>
      <c r="N175" s="76"/>
      <c r="O175">
        <v>175</v>
      </c>
      <c r="P175" s="34" t="s">
        <v>64</v>
      </c>
    </row>
    <row r="176" spans="1:16" x14ac:dyDescent="0.25">
      <c r="A176" s="63" t="s">
        <v>187</v>
      </c>
      <c r="B176" s="63" t="s">
        <v>853</v>
      </c>
      <c r="C176" s="76" t="s">
        <v>225</v>
      </c>
      <c r="D176" s="78">
        <v>43090.464421296296</v>
      </c>
      <c r="E176" s="76" t="s">
        <v>1001</v>
      </c>
      <c r="F176" s="76"/>
      <c r="G176" s="76"/>
      <c r="H176" s="76"/>
      <c r="I176" s="78">
        <v>43090.464421296296</v>
      </c>
      <c r="J176" s="79" t="s">
        <v>1457</v>
      </c>
      <c r="K176" s="76"/>
      <c r="L176" s="76"/>
      <c r="M176" s="83" t="s">
        <v>1734</v>
      </c>
      <c r="N176" s="76"/>
      <c r="O176">
        <v>176</v>
      </c>
      <c r="P176" s="34" t="s">
        <v>64</v>
      </c>
    </row>
    <row r="177" spans="1:16" x14ac:dyDescent="0.25">
      <c r="A177" s="63" t="s">
        <v>187</v>
      </c>
      <c r="B177" s="63" t="s">
        <v>854</v>
      </c>
      <c r="C177" s="76" t="s">
        <v>225</v>
      </c>
      <c r="D177" s="78">
        <v>43090.464490740742</v>
      </c>
      <c r="E177" s="76" t="s">
        <v>1002</v>
      </c>
      <c r="F177" s="76"/>
      <c r="G177" s="76"/>
      <c r="H177" s="76"/>
      <c r="I177" s="78">
        <v>43090.464490740742</v>
      </c>
      <c r="J177" s="79" t="s">
        <v>1458</v>
      </c>
      <c r="K177" s="76"/>
      <c r="L177" s="76"/>
      <c r="M177" s="83" t="s">
        <v>1735</v>
      </c>
      <c r="N177" s="76"/>
      <c r="O177">
        <v>177</v>
      </c>
      <c r="P177" s="34" t="s">
        <v>64</v>
      </c>
    </row>
    <row r="178" spans="1:16" x14ac:dyDescent="0.25">
      <c r="A178" s="63" t="s">
        <v>701</v>
      </c>
      <c r="B178" s="63" t="s">
        <v>855</v>
      </c>
      <c r="C178" s="76" t="s">
        <v>225</v>
      </c>
      <c r="D178" s="78">
        <v>43090.464490740742</v>
      </c>
      <c r="E178" s="76" t="s">
        <v>1003</v>
      </c>
      <c r="F178" s="76"/>
      <c r="G178" s="76"/>
      <c r="H178" s="76"/>
      <c r="I178" s="78">
        <v>43090.464490740742</v>
      </c>
      <c r="J178" s="79" t="s">
        <v>1459</v>
      </c>
      <c r="K178" s="76"/>
      <c r="L178" s="76"/>
      <c r="M178" s="83" t="s">
        <v>1736</v>
      </c>
      <c r="N178" s="76"/>
      <c r="O178">
        <v>178</v>
      </c>
      <c r="P178" s="34" t="s">
        <v>64</v>
      </c>
    </row>
    <row r="179" spans="1:16" x14ac:dyDescent="0.25">
      <c r="A179" s="63" t="s">
        <v>702</v>
      </c>
      <c r="B179" s="63" t="s">
        <v>856</v>
      </c>
      <c r="C179" s="76" t="s">
        <v>225</v>
      </c>
      <c r="D179" s="78">
        <v>43090.464502314811</v>
      </c>
      <c r="E179" s="76" t="s">
        <v>1004</v>
      </c>
      <c r="F179" s="79" t="s">
        <v>1160</v>
      </c>
      <c r="G179" s="76" t="s">
        <v>1238</v>
      </c>
      <c r="H179" s="76" t="s">
        <v>1283</v>
      </c>
      <c r="I179" s="78">
        <v>43090.464502314811</v>
      </c>
      <c r="J179" s="79" t="s">
        <v>1460</v>
      </c>
      <c r="K179" s="76"/>
      <c r="L179" s="76"/>
      <c r="M179" s="83" t="s">
        <v>1737</v>
      </c>
      <c r="N179" s="76"/>
      <c r="O179">
        <v>179</v>
      </c>
      <c r="P179" s="34" t="s">
        <v>64</v>
      </c>
    </row>
    <row r="180" spans="1:16" x14ac:dyDescent="0.25">
      <c r="A180" s="63" t="s">
        <v>703</v>
      </c>
      <c r="B180" s="63" t="s">
        <v>857</v>
      </c>
      <c r="C180" s="76" t="s">
        <v>225</v>
      </c>
      <c r="D180" s="78">
        <v>43090.464502314811</v>
      </c>
      <c r="E180" s="76" t="s">
        <v>1005</v>
      </c>
      <c r="F180" s="79" t="s">
        <v>1161</v>
      </c>
      <c r="G180" s="76" t="s">
        <v>277</v>
      </c>
      <c r="H180" s="76"/>
      <c r="I180" s="78">
        <v>43090.464502314811</v>
      </c>
      <c r="J180" s="79" t="s">
        <v>1461</v>
      </c>
      <c r="K180" s="76"/>
      <c r="L180" s="76"/>
      <c r="M180" s="83" t="s">
        <v>1738</v>
      </c>
      <c r="N180" s="76"/>
      <c r="O180">
        <v>180</v>
      </c>
      <c r="P180" s="34" t="s">
        <v>64</v>
      </c>
    </row>
    <row r="181" spans="1:16" x14ac:dyDescent="0.25">
      <c r="A181" s="63" t="s">
        <v>704</v>
      </c>
      <c r="B181" s="63" t="s">
        <v>207</v>
      </c>
      <c r="C181" s="76" t="s">
        <v>225</v>
      </c>
      <c r="D181" s="78">
        <v>43090.464502314811</v>
      </c>
      <c r="E181" s="76" t="s">
        <v>229</v>
      </c>
      <c r="F181" s="79" t="s">
        <v>251</v>
      </c>
      <c r="G181" s="76" t="s">
        <v>266</v>
      </c>
      <c r="H181" s="76"/>
      <c r="I181" s="78">
        <v>43090.464502314811</v>
      </c>
      <c r="J181" s="79" t="s">
        <v>1462</v>
      </c>
      <c r="K181" s="76"/>
      <c r="L181" s="76"/>
      <c r="M181" s="83" t="s">
        <v>1739</v>
      </c>
      <c r="N181" s="76"/>
      <c r="O181">
        <v>181</v>
      </c>
      <c r="P181" s="34" t="s">
        <v>64</v>
      </c>
    </row>
    <row r="182" spans="1:16" x14ac:dyDescent="0.25">
      <c r="A182" s="63" t="s">
        <v>705</v>
      </c>
      <c r="B182" s="63" t="s">
        <v>705</v>
      </c>
      <c r="C182" s="76" t="s">
        <v>174</v>
      </c>
      <c r="D182" s="78">
        <v>43090.464502314811</v>
      </c>
      <c r="E182" s="76" t="s">
        <v>1006</v>
      </c>
      <c r="F182" s="79" t="s">
        <v>1162</v>
      </c>
      <c r="G182" s="76" t="s">
        <v>1239</v>
      </c>
      <c r="H182" s="76"/>
      <c r="I182" s="78">
        <v>43090.464502314811</v>
      </c>
      <c r="J182" s="79" t="s">
        <v>1463</v>
      </c>
      <c r="K182" s="76"/>
      <c r="L182" s="76"/>
      <c r="M182" s="83" t="s">
        <v>1740</v>
      </c>
      <c r="N182" s="76"/>
      <c r="O182">
        <v>182</v>
      </c>
      <c r="P182" s="34" t="s">
        <v>64</v>
      </c>
    </row>
    <row r="183" spans="1:16" x14ac:dyDescent="0.25">
      <c r="A183" s="63" t="s">
        <v>706</v>
      </c>
      <c r="B183" s="63" t="s">
        <v>706</v>
      </c>
      <c r="C183" s="76" t="s">
        <v>174</v>
      </c>
      <c r="D183" s="78">
        <v>43090.464513888888</v>
      </c>
      <c r="E183" s="76" t="s">
        <v>1007</v>
      </c>
      <c r="F183" s="79" t="s">
        <v>1163</v>
      </c>
      <c r="G183" s="76" t="s">
        <v>272</v>
      </c>
      <c r="H183" s="76"/>
      <c r="I183" s="78">
        <v>43090.464513888888</v>
      </c>
      <c r="J183" s="79" t="s">
        <v>1464</v>
      </c>
      <c r="K183" s="76"/>
      <c r="L183" s="76"/>
      <c r="M183" s="83" t="s">
        <v>1741</v>
      </c>
      <c r="N183" s="76"/>
      <c r="O183">
        <v>183</v>
      </c>
      <c r="P183" s="34" t="s">
        <v>64</v>
      </c>
    </row>
    <row r="184" spans="1:16" x14ac:dyDescent="0.25">
      <c r="A184" s="63" t="s">
        <v>707</v>
      </c>
      <c r="B184" s="63" t="s">
        <v>208</v>
      </c>
      <c r="C184" s="76" t="s">
        <v>225</v>
      </c>
      <c r="D184" s="78">
        <v>43090.464513888888</v>
      </c>
      <c r="E184" s="76" t="s">
        <v>228</v>
      </c>
      <c r="F184" s="79" t="s">
        <v>249</v>
      </c>
      <c r="G184" s="76" t="s">
        <v>265</v>
      </c>
      <c r="H184" s="76"/>
      <c r="I184" s="78">
        <v>43090.464513888888</v>
      </c>
      <c r="J184" s="79" t="s">
        <v>1465</v>
      </c>
      <c r="K184" s="76"/>
      <c r="L184" s="76"/>
      <c r="M184" s="83" t="s">
        <v>1742</v>
      </c>
      <c r="N184" s="76"/>
      <c r="O184">
        <v>184</v>
      </c>
      <c r="P184" s="34" t="s">
        <v>64</v>
      </c>
    </row>
    <row r="185" spans="1:16" x14ac:dyDescent="0.25">
      <c r="A185" s="63" t="s">
        <v>708</v>
      </c>
      <c r="B185" s="63" t="s">
        <v>207</v>
      </c>
      <c r="C185" s="76" t="s">
        <v>225</v>
      </c>
      <c r="D185" s="78">
        <v>43090.464513888888</v>
      </c>
      <c r="E185" s="76" t="s">
        <v>227</v>
      </c>
      <c r="F185" s="79" t="s">
        <v>248</v>
      </c>
      <c r="G185" s="76" t="s">
        <v>266</v>
      </c>
      <c r="H185" s="76"/>
      <c r="I185" s="78">
        <v>43090.464513888888</v>
      </c>
      <c r="J185" s="79" t="s">
        <v>1466</v>
      </c>
      <c r="K185" s="76"/>
      <c r="L185" s="76"/>
      <c r="M185" s="83" t="s">
        <v>1743</v>
      </c>
      <c r="N185" s="76"/>
      <c r="O185">
        <v>185</v>
      </c>
      <c r="P185" s="34" t="s">
        <v>64</v>
      </c>
    </row>
    <row r="186" spans="1:16" x14ac:dyDescent="0.25">
      <c r="A186" s="63" t="s">
        <v>709</v>
      </c>
      <c r="B186" s="63" t="s">
        <v>207</v>
      </c>
      <c r="C186" s="76" t="s">
        <v>225</v>
      </c>
      <c r="D186" s="78">
        <v>43090.464513888888</v>
      </c>
      <c r="E186" s="76" t="s">
        <v>231</v>
      </c>
      <c r="F186" s="79" t="s">
        <v>252</v>
      </c>
      <c r="G186" s="76" t="s">
        <v>266</v>
      </c>
      <c r="H186" s="76"/>
      <c r="I186" s="78">
        <v>43090.464513888888</v>
      </c>
      <c r="J186" s="79" t="s">
        <v>1467</v>
      </c>
      <c r="K186" s="76"/>
      <c r="L186" s="76"/>
      <c r="M186" s="83" t="s">
        <v>1744</v>
      </c>
      <c r="N186" s="76"/>
      <c r="O186">
        <v>186</v>
      </c>
      <c r="P186" s="34" t="s">
        <v>64</v>
      </c>
    </row>
    <row r="187" spans="1:16" x14ac:dyDescent="0.25">
      <c r="A187" s="63" t="s">
        <v>710</v>
      </c>
      <c r="B187" s="63" t="s">
        <v>207</v>
      </c>
      <c r="C187" s="76" t="s">
        <v>225</v>
      </c>
      <c r="D187" s="78">
        <v>43090.464525462965</v>
      </c>
      <c r="E187" s="76" t="s">
        <v>231</v>
      </c>
      <c r="F187" s="79" t="s">
        <v>252</v>
      </c>
      <c r="G187" s="76" t="s">
        <v>266</v>
      </c>
      <c r="H187" s="76"/>
      <c r="I187" s="78">
        <v>43090.464525462965</v>
      </c>
      <c r="J187" s="79" t="s">
        <v>1468</v>
      </c>
      <c r="K187" s="76"/>
      <c r="L187" s="76"/>
      <c r="M187" s="83" t="s">
        <v>1745</v>
      </c>
      <c r="N187" s="76"/>
      <c r="O187">
        <v>187</v>
      </c>
      <c r="P187" s="34" t="s">
        <v>64</v>
      </c>
    </row>
    <row r="188" spans="1:16" x14ac:dyDescent="0.25">
      <c r="A188" s="63" t="s">
        <v>711</v>
      </c>
      <c r="B188" s="63" t="s">
        <v>858</v>
      </c>
      <c r="C188" s="76" t="s">
        <v>225</v>
      </c>
      <c r="D188" s="78">
        <v>43090.464525462965</v>
      </c>
      <c r="E188" s="76" t="s">
        <v>1008</v>
      </c>
      <c r="F188" s="76" t="s">
        <v>1164</v>
      </c>
      <c r="G188" s="76" t="s">
        <v>1240</v>
      </c>
      <c r="H188" s="76"/>
      <c r="I188" s="78">
        <v>43090.464525462965</v>
      </c>
      <c r="J188" s="79" t="s">
        <v>1469</v>
      </c>
      <c r="K188" s="76"/>
      <c r="L188" s="76"/>
      <c r="M188" s="83" t="s">
        <v>1746</v>
      </c>
      <c r="N188" s="76"/>
      <c r="O188">
        <v>188</v>
      </c>
      <c r="P188" s="34" t="s">
        <v>64</v>
      </c>
    </row>
    <row r="189" spans="1:16" x14ac:dyDescent="0.25">
      <c r="A189" s="63" t="s">
        <v>712</v>
      </c>
      <c r="B189" s="63" t="s">
        <v>203</v>
      </c>
      <c r="C189" s="76" t="s">
        <v>225</v>
      </c>
      <c r="D189" s="78">
        <v>43090.464525462965</v>
      </c>
      <c r="E189" s="76" t="s">
        <v>1009</v>
      </c>
      <c r="F189" s="76" t="s">
        <v>1165</v>
      </c>
      <c r="G189" s="76" t="s">
        <v>1235</v>
      </c>
      <c r="H189" s="76" t="s">
        <v>1284</v>
      </c>
      <c r="I189" s="78">
        <v>43090.464525462965</v>
      </c>
      <c r="J189" s="79" t="s">
        <v>1470</v>
      </c>
      <c r="K189" s="76"/>
      <c r="L189" s="76"/>
      <c r="M189" s="83" t="s">
        <v>1747</v>
      </c>
      <c r="N189" s="76"/>
      <c r="O189">
        <v>189</v>
      </c>
      <c r="P189" s="34" t="s">
        <v>64</v>
      </c>
    </row>
    <row r="190" spans="1:16" x14ac:dyDescent="0.25">
      <c r="A190" s="63" t="s">
        <v>713</v>
      </c>
      <c r="B190" s="63" t="s">
        <v>713</v>
      </c>
      <c r="C190" s="76" t="s">
        <v>174</v>
      </c>
      <c r="D190" s="78">
        <v>43090.464525462965</v>
      </c>
      <c r="E190" s="76" t="s">
        <v>1010</v>
      </c>
      <c r="F190" s="79" t="s">
        <v>1166</v>
      </c>
      <c r="G190" s="76" t="s">
        <v>265</v>
      </c>
      <c r="H190" s="76" t="s">
        <v>1285</v>
      </c>
      <c r="I190" s="78">
        <v>43090.464525462965</v>
      </c>
      <c r="J190" s="79" t="s">
        <v>1471</v>
      </c>
      <c r="K190" s="76"/>
      <c r="L190" s="76"/>
      <c r="M190" s="83" t="s">
        <v>1748</v>
      </c>
      <c r="N190" s="76"/>
      <c r="O190">
        <v>190</v>
      </c>
      <c r="P190" s="34" t="s">
        <v>64</v>
      </c>
    </row>
    <row r="191" spans="1:16" x14ac:dyDescent="0.25">
      <c r="A191" s="63" t="s">
        <v>714</v>
      </c>
      <c r="B191" s="63" t="s">
        <v>859</v>
      </c>
      <c r="C191" s="76" t="s">
        <v>225</v>
      </c>
      <c r="D191" s="78">
        <v>43090.464525462965</v>
      </c>
      <c r="E191" s="76" t="s">
        <v>1011</v>
      </c>
      <c r="F191" s="76" t="s">
        <v>1167</v>
      </c>
      <c r="G191" s="76" t="s">
        <v>1241</v>
      </c>
      <c r="H191" s="76"/>
      <c r="I191" s="78">
        <v>43090.464525462965</v>
      </c>
      <c r="J191" s="79" t="s">
        <v>1472</v>
      </c>
      <c r="K191" s="76"/>
      <c r="L191" s="76"/>
      <c r="M191" s="83" t="s">
        <v>1749</v>
      </c>
      <c r="N191" s="76"/>
      <c r="O191">
        <v>191</v>
      </c>
      <c r="P191" s="34" t="s">
        <v>64</v>
      </c>
    </row>
    <row r="192" spans="1:16" x14ac:dyDescent="0.25">
      <c r="A192" s="63" t="s">
        <v>715</v>
      </c>
      <c r="B192" s="63" t="s">
        <v>715</v>
      </c>
      <c r="C192" s="76" t="s">
        <v>174</v>
      </c>
      <c r="D192" s="78">
        <v>43090.464525462965</v>
      </c>
      <c r="E192" s="76" t="s">
        <v>1012</v>
      </c>
      <c r="F192" s="76"/>
      <c r="G192" s="76"/>
      <c r="H192" s="76" t="s">
        <v>1286</v>
      </c>
      <c r="I192" s="78">
        <v>43090.464525462965</v>
      </c>
      <c r="J192" s="79" t="s">
        <v>1473</v>
      </c>
      <c r="K192" s="76"/>
      <c r="L192" s="76"/>
      <c r="M192" s="83" t="s">
        <v>1750</v>
      </c>
      <c r="N192" s="76"/>
      <c r="O192">
        <v>192</v>
      </c>
      <c r="P192" s="34" t="s">
        <v>64</v>
      </c>
    </row>
    <row r="193" spans="1:16" x14ac:dyDescent="0.25">
      <c r="A193" s="63" t="s">
        <v>716</v>
      </c>
      <c r="B193" s="63" t="s">
        <v>860</v>
      </c>
      <c r="C193" s="76" t="s">
        <v>225</v>
      </c>
      <c r="D193" s="78">
        <v>43090.464537037034</v>
      </c>
      <c r="E193" s="76" t="s">
        <v>1013</v>
      </c>
      <c r="F193" s="79" t="s">
        <v>1168</v>
      </c>
      <c r="G193" s="76" t="s">
        <v>265</v>
      </c>
      <c r="H193" s="76" t="s">
        <v>1287</v>
      </c>
      <c r="I193" s="78">
        <v>43090.464537037034</v>
      </c>
      <c r="J193" s="79" t="s">
        <v>1474</v>
      </c>
      <c r="K193" s="76"/>
      <c r="L193" s="76"/>
      <c r="M193" s="83" t="s">
        <v>1751</v>
      </c>
      <c r="N193" s="76"/>
      <c r="O193">
        <v>193</v>
      </c>
      <c r="P193" s="34" t="s">
        <v>64</v>
      </c>
    </row>
    <row r="194" spans="1:16" x14ac:dyDescent="0.25">
      <c r="A194" s="63" t="s">
        <v>717</v>
      </c>
      <c r="B194" s="63" t="s">
        <v>717</v>
      </c>
      <c r="C194" s="76" t="s">
        <v>174</v>
      </c>
      <c r="D194" s="78">
        <v>43090.464537037034</v>
      </c>
      <c r="E194" s="76" t="s">
        <v>1014</v>
      </c>
      <c r="F194" s="76" t="s">
        <v>1169</v>
      </c>
      <c r="G194" s="76" t="s">
        <v>1242</v>
      </c>
      <c r="H194" s="76" t="s">
        <v>1288</v>
      </c>
      <c r="I194" s="78">
        <v>43090.464537037034</v>
      </c>
      <c r="J194" s="79" t="s">
        <v>1475</v>
      </c>
      <c r="K194" s="76"/>
      <c r="L194" s="76"/>
      <c r="M194" s="83" t="s">
        <v>1752</v>
      </c>
      <c r="N194" s="76"/>
      <c r="O194">
        <v>194</v>
      </c>
      <c r="P194" s="34" t="s">
        <v>64</v>
      </c>
    </row>
    <row r="195" spans="1:16" x14ac:dyDescent="0.25">
      <c r="A195" s="63" t="s">
        <v>718</v>
      </c>
      <c r="B195" s="63" t="s">
        <v>718</v>
      </c>
      <c r="C195" s="76" t="s">
        <v>174</v>
      </c>
      <c r="D195" s="78">
        <v>43090.464537037034</v>
      </c>
      <c r="E195" s="76" t="s">
        <v>1015</v>
      </c>
      <c r="F195" s="79" t="s">
        <v>1170</v>
      </c>
      <c r="G195" s="76" t="s">
        <v>1243</v>
      </c>
      <c r="H195" s="76"/>
      <c r="I195" s="78">
        <v>43090.464537037034</v>
      </c>
      <c r="J195" s="79" t="s">
        <v>1476</v>
      </c>
      <c r="K195" s="76"/>
      <c r="L195" s="76"/>
      <c r="M195" s="83" t="s">
        <v>1753</v>
      </c>
      <c r="N195" s="76"/>
      <c r="O195">
        <v>195</v>
      </c>
      <c r="P195" s="34" t="s">
        <v>64</v>
      </c>
    </row>
    <row r="196" spans="1:16" x14ac:dyDescent="0.25">
      <c r="A196" s="63" t="s">
        <v>719</v>
      </c>
      <c r="B196" s="63" t="s">
        <v>861</v>
      </c>
      <c r="C196" s="76" t="s">
        <v>225</v>
      </c>
      <c r="D196" s="78">
        <v>43090.464537037034</v>
      </c>
      <c r="E196" s="76" t="s">
        <v>1016</v>
      </c>
      <c r="F196" s="79" t="s">
        <v>1171</v>
      </c>
      <c r="G196" s="76" t="s">
        <v>265</v>
      </c>
      <c r="H196" s="76" t="s">
        <v>1289</v>
      </c>
      <c r="I196" s="78">
        <v>43090.464537037034</v>
      </c>
      <c r="J196" s="79" t="s">
        <v>1477</v>
      </c>
      <c r="K196" s="76"/>
      <c r="L196" s="76"/>
      <c r="M196" s="83" t="s">
        <v>1754</v>
      </c>
      <c r="N196" s="76"/>
      <c r="O196">
        <v>196</v>
      </c>
      <c r="P196" s="34" t="s">
        <v>64</v>
      </c>
    </row>
    <row r="197" spans="1:16" x14ac:dyDescent="0.25">
      <c r="A197" s="63" t="s">
        <v>720</v>
      </c>
      <c r="B197" s="63" t="s">
        <v>203</v>
      </c>
      <c r="C197" s="76" t="s">
        <v>225</v>
      </c>
      <c r="D197" s="78">
        <v>43090.464537037034</v>
      </c>
      <c r="E197" s="76" t="s">
        <v>1009</v>
      </c>
      <c r="F197" s="76" t="s">
        <v>1165</v>
      </c>
      <c r="G197" s="76" t="s">
        <v>1235</v>
      </c>
      <c r="H197" s="76" t="s">
        <v>1284</v>
      </c>
      <c r="I197" s="78">
        <v>43090.464537037034</v>
      </c>
      <c r="J197" s="79" t="s">
        <v>1478</v>
      </c>
      <c r="K197" s="76"/>
      <c r="L197" s="76"/>
      <c r="M197" s="83" t="s">
        <v>1755</v>
      </c>
      <c r="N197" s="76"/>
      <c r="O197">
        <v>197</v>
      </c>
      <c r="P197" s="34" t="s">
        <v>64</v>
      </c>
    </row>
    <row r="198" spans="1:16" x14ac:dyDescent="0.25">
      <c r="A198" s="63" t="s">
        <v>721</v>
      </c>
      <c r="B198" s="63" t="s">
        <v>721</v>
      </c>
      <c r="C198" s="76" t="s">
        <v>174</v>
      </c>
      <c r="D198" s="78">
        <v>43090.464548611111</v>
      </c>
      <c r="E198" s="76" t="s">
        <v>1017</v>
      </c>
      <c r="F198" s="76"/>
      <c r="G198" s="76"/>
      <c r="H198" s="76"/>
      <c r="I198" s="78">
        <v>43090.464548611111</v>
      </c>
      <c r="J198" s="79" t="s">
        <v>1479</v>
      </c>
      <c r="K198" s="76"/>
      <c r="L198" s="76"/>
      <c r="M198" s="83" t="s">
        <v>1756</v>
      </c>
      <c r="N198" s="76"/>
      <c r="O198">
        <v>198</v>
      </c>
      <c r="P198" s="34" t="s">
        <v>64</v>
      </c>
    </row>
    <row r="199" spans="1:16" x14ac:dyDescent="0.25">
      <c r="A199" s="63" t="s">
        <v>722</v>
      </c>
      <c r="B199" s="63" t="s">
        <v>207</v>
      </c>
      <c r="C199" s="76" t="s">
        <v>225</v>
      </c>
      <c r="D199" s="78">
        <v>43090.464398148149</v>
      </c>
      <c r="E199" s="76" t="s">
        <v>227</v>
      </c>
      <c r="F199" s="79" t="s">
        <v>248</v>
      </c>
      <c r="G199" s="76" t="s">
        <v>266</v>
      </c>
      <c r="H199" s="76"/>
      <c r="I199" s="78">
        <v>43090.464398148149</v>
      </c>
      <c r="J199" s="79" t="s">
        <v>1480</v>
      </c>
      <c r="K199" s="76"/>
      <c r="L199" s="76"/>
      <c r="M199" s="83" t="s">
        <v>1757</v>
      </c>
      <c r="N199" s="76"/>
      <c r="O199">
        <v>199</v>
      </c>
      <c r="P199" s="34" t="s">
        <v>64</v>
      </c>
    </row>
    <row r="200" spans="1:16" x14ac:dyDescent="0.25">
      <c r="A200" s="63" t="s">
        <v>722</v>
      </c>
      <c r="B200" s="63" t="s">
        <v>207</v>
      </c>
      <c r="C200" s="76" t="s">
        <v>225</v>
      </c>
      <c r="D200" s="78">
        <v>43090.464548611111</v>
      </c>
      <c r="E200" s="76" t="s">
        <v>231</v>
      </c>
      <c r="F200" s="79" t="s">
        <v>252</v>
      </c>
      <c r="G200" s="76" t="s">
        <v>266</v>
      </c>
      <c r="H200" s="76"/>
      <c r="I200" s="78">
        <v>43090.464548611111</v>
      </c>
      <c r="J200" s="79" t="s">
        <v>1481</v>
      </c>
      <c r="K200" s="76"/>
      <c r="L200" s="76"/>
      <c r="M200" s="83" t="s">
        <v>1758</v>
      </c>
      <c r="N200" s="76"/>
      <c r="O200">
        <v>200</v>
      </c>
      <c r="P200" s="34" t="s">
        <v>64</v>
      </c>
    </row>
    <row r="201" spans="1:16" x14ac:dyDescent="0.25">
      <c r="A201" s="63" t="s">
        <v>723</v>
      </c>
      <c r="B201" s="63" t="s">
        <v>723</v>
      </c>
      <c r="C201" s="76" t="s">
        <v>174</v>
      </c>
      <c r="D201" s="78">
        <v>43090.464548611111</v>
      </c>
      <c r="E201" s="76" t="s">
        <v>1018</v>
      </c>
      <c r="F201" s="79" t="s">
        <v>1172</v>
      </c>
      <c r="G201" s="76" t="s">
        <v>275</v>
      </c>
      <c r="H201" s="76" t="s">
        <v>282</v>
      </c>
      <c r="I201" s="78">
        <v>43090.464548611111</v>
      </c>
      <c r="J201" s="79" t="s">
        <v>1482</v>
      </c>
      <c r="K201" s="76"/>
      <c r="L201" s="76"/>
      <c r="M201" s="83" t="s">
        <v>1759</v>
      </c>
      <c r="N201" s="76"/>
      <c r="O201">
        <v>201</v>
      </c>
      <c r="P201" s="34" t="s">
        <v>64</v>
      </c>
    </row>
    <row r="202" spans="1:16" x14ac:dyDescent="0.25">
      <c r="A202" s="63" t="s">
        <v>724</v>
      </c>
      <c r="B202" s="63" t="s">
        <v>862</v>
      </c>
      <c r="C202" s="76" t="s">
        <v>225</v>
      </c>
      <c r="D202" s="78">
        <v>43090.464548611111</v>
      </c>
      <c r="E202" s="76" t="s">
        <v>1019</v>
      </c>
      <c r="F202" s="79" t="s">
        <v>1173</v>
      </c>
      <c r="G202" s="76" t="s">
        <v>271</v>
      </c>
      <c r="H202" s="76" t="s">
        <v>1290</v>
      </c>
      <c r="I202" s="78">
        <v>43090.464548611111</v>
      </c>
      <c r="J202" s="79" t="s">
        <v>1483</v>
      </c>
      <c r="K202" s="76"/>
      <c r="L202" s="76"/>
      <c r="M202" s="83" t="s">
        <v>1760</v>
      </c>
      <c r="N202" s="76"/>
      <c r="O202">
        <v>202</v>
      </c>
      <c r="P202" s="34" t="s">
        <v>64</v>
      </c>
    </row>
    <row r="203" spans="1:16" x14ac:dyDescent="0.25">
      <c r="A203" s="63" t="s">
        <v>724</v>
      </c>
      <c r="B203" s="63" t="s">
        <v>863</v>
      </c>
      <c r="C203" s="76" t="s">
        <v>225</v>
      </c>
      <c r="D203" s="78">
        <v>43090.464548611111</v>
      </c>
      <c r="E203" s="76" t="s">
        <v>1019</v>
      </c>
      <c r="F203" s="79" t="s">
        <v>1173</v>
      </c>
      <c r="G203" s="76" t="s">
        <v>271</v>
      </c>
      <c r="H203" s="76" t="s">
        <v>1290</v>
      </c>
      <c r="I203" s="78">
        <v>43090.464548611111</v>
      </c>
      <c r="J203" s="79" t="s">
        <v>1483</v>
      </c>
      <c r="K203" s="76"/>
      <c r="L203" s="76"/>
      <c r="M203" s="83" t="s">
        <v>1760</v>
      </c>
      <c r="N203" s="76"/>
      <c r="O203">
        <v>203</v>
      </c>
      <c r="P203" s="34" t="s">
        <v>64</v>
      </c>
    </row>
    <row r="204" spans="1:16" x14ac:dyDescent="0.25">
      <c r="A204" s="63" t="s">
        <v>725</v>
      </c>
      <c r="B204" s="63" t="s">
        <v>864</v>
      </c>
      <c r="C204" s="76" t="s">
        <v>225</v>
      </c>
      <c r="D204" s="78">
        <v>43090.464560185188</v>
      </c>
      <c r="E204" s="76" t="s">
        <v>1020</v>
      </c>
      <c r="F204" s="76"/>
      <c r="G204" s="76"/>
      <c r="H204" s="76"/>
      <c r="I204" s="78">
        <v>43090.464560185188</v>
      </c>
      <c r="J204" s="79" t="s">
        <v>1484</v>
      </c>
      <c r="K204" s="76"/>
      <c r="L204" s="76"/>
      <c r="M204" s="83" t="s">
        <v>1761</v>
      </c>
      <c r="N204" s="76"/>
      <c r="O204">
        <v>204</v>
      </c>
      <c r="P204" s="34" t="s">
        <v>64</v>
      </c>
    </row>
    <row r="205" spans="1:16" x14ac:dyDescent="0.25">
      <c r="A205" s="63" t="s">
        <v>726</v>
      </c>
      <c r="B205" s="63" t="s">
        <v>726</v>
      </c>
      <c r="C205" s="76" t="s">
        <v>174</v>
      </c>
      <c r="D205" s="78">
        <v>43090.464560185188</v>
      </c>
      <c r="E205" s="76" t="s">
        <v>1021</v>
      </c>
      <c r="F205" s="76"/>
      <c r="G205" s="76"/>
      <c r="H205" s="76" t="s">
        <v>1291</v>
      </c>
      <c r="I205" s="78">
        <v>43090.464560185188</v>
      </c>
      <c r="J205" s="79" t="s">
        <v>1485</v>
      </c>
      <c r="K205" s="76"/>
      <c r="L205" s="76"/>
      <c r="M205" s="83" t="s">
        <v>1762</v>
      </c>
      <c r="N205" s="76"/>
      <c r="O205">
        <v>205</v>
      </c>
      <c r="P205" s="34" t="s">
        <v>64</v>
      </c>
    </row>
    <row r="206" spans="1:16" x14ac:dyDescent="0.25">
      <c r="A206" s="63" t="s">
        <v>727</v>
      </c>
      <c r="B206" s="63" t="s">
        <v>727</v>
      </c>
      <c r="C206" s="76" t="s">
        <v>174</v>
      </c>
      <c r="D206" s="78">
        <v>43090.464571759258</v>
      </c>
      <c r="E206" s="76" t="s">
        <v>1022</v>
      </c>
      <c r="F206" s="79" t="s">
        <v>1174</v>
      </c>
      <c r="G206" s="76" t="s">
        <v>1226</v>
      </c>
      <c r="H206" s="76"/>
      <c r="I206" s="78">
        <v>43090.464571759258</v>
      </c>
      <c r="J206" s="79" t="s">
        <v>1486</v>
      </c>
      <c r="K206" s="76"/>
      <c r="L206" s="76"/>
      <c r="M206" s="83" t="s">
        <v>1763</v>
      </c>
      <c r="N206" s="76"/>
      <c r="O206">
        <v>206</v>
      </c>
      <c r="P206" s="34" t="s">
        <v>64</v>
      </c>
    </row>
    <row r="207" spans="1:16" x14ac:dyDescent="0.25">
      <c r="A207" s="63" t="s">
        <v>728</v>
      </c>
      <c r="B207" s="63" t="s">
        <v>728</v>
      </c>
      <c r="C207" s="76" t="s">
        <v>174</v>
      </c>
      <c r="D207" s="78">
        <v>43090.464571759258</v>
      </c>
      <c r="E207" s="76" t="s">
        <v>1023</v>
      </c>
      <c r="F207" s="79" t="s">
        <v>1175</v>
      </c>
      <c r="G207" s="76" t="s">
        <v>264</v>
      </c>
      <c r="H207" s="76"/>
      <c r="I207" s="78">
        <v>43090.464571759258</v>
      </c>
      <c r="J207" s="79" t="s">
        <v>1487</v>
      </c>
      <c r="K207" s="76"/>
      <c r="L207" s="76"/>
      <c r="M207" s="83" t="s">
        <v>1764</v>
      </c>
      <c r="N207" s="76"/>
      <c r="O207">
        <v>207</v>
      </c>
      <c r="P207" s="34" t="s">
        <v>64</v>
      </c>
    </row>
    <row r="208" spans="1:16" x14ac:dyDescent="0.25">
      <c r="A208" s="63" t="s">
        <v>729</v>
      </c>
      <c r="B208" s="63" t="s">
        <v>729</v>
      </c>
      <c r="C208" s="76" t="s">
        <v>174</v>
      </c>
      <c r="D208" s="78">
        <v>43090.464571759258</v>
      </c>
      <c r="E208" s="76" t="s">
        <v>1024</v>
      </c>
      <c r="F208" s="79" t="s">
        <v>1176</v>
      </c>
      <c r="G208" s="76" t="s">
        <v>1244</v>
      </c>
      <c r="H208" s="76" t="s">
        <v>1292</v>
      </c>
      <c r="I208" s="78">
        <v>43090.464571759258</v>
      </c>
      <c r="J208" s="79" t="s">
        <v>1488</v>
      </c>
      <c r="K208" s="76"/>
      <c r="L208" s="76"/>
      <c r="M208" s="83" t="s">
        <v>1765</v>
      </c>
      <c r="N208" s="76"/>
      <c r="O208">
        <v>208</v>
      </c>
      <c r="P208" s="34" t="s">
        <v>64</v>
      </c>
    </row>
    <row r="209" spans="1:16" x14ac:dyDescent="0.25">
      <c r="A209" s="63" t="s">
        <v>730</v>
      </c>
      <c r="B209" s="63" t="s">
        <v>865</v>
      </c>
      <c r="C209" s="76" t="s">
        <v>225</v>
      </c>
      <c r="D209" s="78">
        <v>43090.464571759258</v>
      </c>
      <c r="E209" s="76" t="s">
        <v>1025</v>
      </c>
      <c r="F209" s="76"/>
      <c r="G209" s="76"/>
      <c r="H209" s="76"/>
      <c r="I209" s="78">
        <v>43090.464571759258</v>
      </c>
      <c r="J209" s="79" t="s">
        <v>1489</v>
      </c>
      <c r="K209" s="76"/>
      <c r="L209" s="76"/>
      <c r="M209" s="83" t="s">
        <v>1766</v>
      </c>
      <c r="N209" s="76"/>
      <c r="O209">
        <v>209</v>
      </c>
      <c r="P209" s="34" t="s">
        <v>64</v>
      </c>
    </row>
    <row r="210" spans="1:16" x14ac:dyDescent="0.25">
      <c r="A210" s="63" t="s">
        <v>731</v>
      </c>
      <c r="B210" s="63" t="s">
        <v>731</v>
      </c>
      <c r="C210" s="76" t="s">
        <v>174</v>
      </c>
      <c r="D210" s="78">
        <v>43090.464583333334</v>
      </c>
      <c r="E210" s="76" t="s">
        <v>1026</v>
      </c>
      <c r="F210" s="79" t="s">
        <v>1177</v>
      </c>
      <c r="G210" s="76" t="s">
        <v>275</v>
      </c>
      <c r="H210" s="76" t="s">
        <v>1293</v>
      </c>
      <c r="I210" s="78">
        <v>43090.464583333334</v>
      </c>
      <c r="J210" s="79" t="s">
        <v>1490</v>
      </c>
      <c r="K210" s="76"/>
      <c r="L210" s="76"/>
      <c r="M210" s="83" t="s">
        <v>1767</v>
      </c>
      <c r="N210" s="76"/>
      <c r="O210">
        <v>210</v>
      </c>
      <c r="P210" s="34" t="s">
        <v>64</v>
      </c>
    </row>
    <row r="211" spans="1:16" x14ac:dyDescent="0.25">
      <c r="A211" s="63" t="s">
        <v>732</v>
      </c>
      <c r="B211" s="63" t="s">
        <v>732</v>
      </c>
      <c r="C211" s="76" t="s">
        <v>174</v>
      </c>
      <c r="D211" s="78">
        <v>43090.464583333334</v>
      </c>
      <c r="E211" s="76" t="s">
        <v>1027</v>
      </c>
      <c r="F211" s="79" t="s">
        <v>1178</v>
      </c>
      <c r="G211" s="76" t="s">
        <v>265</v>
      </c>
      <c r="H211" s="76" t="s">
        <v>1294</v>
      </c>
      <c r="I211" s="78">
        <v>43090.464583333334</v>
      </c>
      <c r="J211" s="79" t="s">
        <v>1491</v>
      </c>
      <c r="K211" s="76"/>
      <c r="L211" s="76"/>
      <c r="M211" s="83" t="s">
        <v>1768</v>
      </c>
      <c r="N211" s="76"/>
      <c r="O211">
        <v>211</v>
      </c>
      <c r="P211" s="34" t="s">
        <v>64</v>
      </c>
    </row>
    <row r="212" spans="1:16" x14ac:dyDescent="0.25">
      <c r="A212" s="63" t="s">
        <v>733</v>
      </c>
      <c r="B212" s="63" t="s">
        <v>733</v>
      </c>
      <c r="C212" s="76" t="s">
        <v>174</v>
      </c>
      <c r="D212" s="78">
        <v>43090.464583333334</v>
      </c>
      <c r="E212" s="76" t="s">
        <v>1028</v>
      </c>
      <c r="F212" s="79" t="s">
        <v>1179</v>
      </c>
      <c r="G212" s="76" t="s">
        <v>265</v>
      </c>
      <c r="H212" s="76" t="s">
        <v>1295</v>
      </c>
      <c r="I212" s="78">
        <v>43090.464583333334</v>
      </c>
      <c r="J212" s="79" t="s">
        <v>1492</v>
      </c>
      <c r="K212" s="76"/>
      <c r="L212" s="76"/>
      <c r="M212" s="83" t="s">
        <v>1769</v>
      </c>
      <c r="N212" s="76"/>
      <c r="O212">
        <v>212</v>
      </c>
      <c r="P212" s="34" t="s">
        <v>64</v>
      </c>
    </row>
    <row r="213" spans="1:16" x14ac:dyDescent="0.25">
      <c r="A213" s="63" t="s">
        <v>734</v>
      </c>
      <c r="B213" s="63" t="s">
        <v>866</v>
      </c>
      <c r="C213" s="76" t="s">
        <v>225</v>
      </c>
      <c r="D213" s="78">
        <v>43090.464583333334</v>
      </c>
      <c r="E213" s="76" t="s">
        <v>1029</v>
      </c>
      <c r="F213" s="76"/>
      <c r="G213" s="76"/>
      <c r="H213" s="76"/>
      <c r="I213" s="78">
        <v>43090.464583333334</v>
      </c>
      <c r="J213" s="79" t="s">
        <v>1493</v>
      </c>
      <c r="K213" s="76"/>
      <c r="L213" s="76"/>
      <c r="M213" s="83" t="s">
        <v>1770</v>
      </c>
      <c r="N213" s="76"/>
      <c r="O213">
        <v>213</v>
      </c>
      <c r="P213" s="34" t="s">
        <v>64</v>
      </c>
    </row>
    <row r="214" spans="1:16" x14ac:dyDescent="0.25">
      <c r="A214" s="63" t="s">
        <v>735</v>
      </c>
      <c r="B214" s="63" t="s">
        <v>735</v>
      </c>
      <c r="C214" s="76" t="s">
        <v>174</v>
      </c>
      <c r="D214" s="78">
        <v>43090.464594907404</v>
      </c>
      <c r="E214" s="76" t="s">
        <v>1030</v>
      </c>
      <c r="F214" s="79" t="s">
        <v>1180</v>
      </c>
      <c r="G214" s="76" t="s">
        <v>1245</v>
      </c>
      <c r="H214" s="76"/>
      <c r="I214" s="78">
        <v>43090.464594907404</v>
      </c>
      <c r="J214" s="79" t="s">
        <v>1494</v>
      </c>
      <c r="K214" s="76"/>
      <c r="L214" s="76"/>
      <c r="M214" s="83" t="s">
        <v>1771</v>
      </c>
      <c r="N214" s="76"/>
      <c r="O214">
        <v>214</v>
      </c>
      <c r="P214" s="34" t="s">
        <v>64</v>
      </c>
    </row>
    <row r="215" spans="1:16" x14ac:dyDescent="0.25">
      <c r="A215" s="63" t="s">
        <v>736</v>
      </c>
      <c r="B215" s="63" t="s">
        <v>867</v>
      </c>
      <c r="C215" s="76" t="s">
        <v>225</v>
      </c>
      <c r="D215" s="78">
        <v>43090.464594907404</v>
      </c>
      <c r="E215" s="76" t="s">
        <v>1031</v>
      </c>
      <c r="F215" s="76"/>
      <c r="G215" s="76"/>
      <c r="H215" s="76" t="s">
        <v>1296</v>
      </c>
      <c r="I215" s="78">
        <v>43090.464594907404</v>
      </c>
      <c r="J215" s="79" t="s">
        <v>1495</v>
      </c>
      <c r="K215" s="76"/>
      <c r="L215" s="76"/>
      <c r="M215" s="83" t="s">
        <v>1772</v>
      </c>
      <c r="N215" s="76"/>
      <c r="O215">
        <v>215</v>
      </c>
      <c r="P215" s="34" t="s">
        <v>64</v>
      </c>
    </row>
    <row r="216" spans="1:16" x14ac:dyDescent="0.25">
      <c r="A216" s="63" t="s">
        <v>737</v>
      </c>
      <c r="B216" s="63" t="s">
        <v>207</v>
      </c>
      <c r="C216" s="76" t="s">
        <v>225</v>
      </c>
      <c r="D216" s="78">
        <v>43090.464594907404</v>
      </c>
      <c r="E216" s="76" t="s">
        <v>231</v>
      </c>
      <c r="F216" s="79" t="s">
        <v>252</v>
      </c>
      <c r="G216" s="76" t="s">
        <v>266</v>
      </c>
      <c r="H216" s="76"/>
      <c r="I216" s="78">
        <v>43090.464594907404</v>
      </c>
      <c r="J216" s="79" t="s">
        <v>1496</v>
      </c>
      <c r="K216" s="76"/>
      <c r="L216" s="76"/>
      <c r="M216" s="83" t="s">
        <v>1773</v>
      </c>
      <c r="N216" s="76"/>
      <c r="O216">
        <v>216</v>
      </c>
      <c r="P216" s="34" t="s">
        <v>64</v>
      </c>
    </row>
    <row r="217" spans="1:16" x14ac:dyDescent="0.25">
      <c r="A217" s="63" t="s">
        <v>738</v>
      </c>
      <c r="B217" s="63" t="s">
        <v>207</v>
      </c>
      <c r="C217" s="76" t="s">
        <v>225</v>
      </c>
      <c r="D217" s="78">
        <v>43090.464594907404</v>
      </c>
      <c r="E217" s="76" t="s">
        <v>229</v>
      </c>
      <c r="F217" s="79" t="s">
        <v>251</v>
      </c>
      <c r="G217" s="76" t="s">
        <v>266</v>
      </c>
      <c r="H217" s="76"/>
      <c r="I217" s="78">
        <v>43090.464594907404</v>
      </c>
      <c r="J217" s="79" t="s">
        <v>1497</v>
      </c>
      <c r="K217" s="76"/>
      <c r="L217" s="76"/>
      <c r="M217" s="83" t="s">
        <v>1774</v>
      </c>
      <c r="N217" s="76"/>
      <c r="O217">
        <v>217</v>
      </c>
      <c r="P217" s="34" t="s">
        <v>64</v>
      </c>
    </row>
    <row r="218" spans="1:16" x14ac:dyDescent="0.25">
      <c r="A218" s="63" t="s">
        <v>739</v>
      </c>
      <c r="B218" s="63" t="s">
        <v>868</v>
      </c>
      <c r="C218" s="76" t="s">
        <v>225</v>
      </c>
      <c r="D218" s="78">
        <v>43090.464594907404</v>
      </c>
      <c r="E218" s="76" t="s">
        <v>1032</v>
      </c>
      <c r="F218" s="76"/>
      <c r="G218" s="76"/>
      <c r="H218" s="76"/>
      <c r="I218" s="78">
        <v>43090.464594907404</v>
      </c>
      <c r="J218" s="79" t="s">
        <v>1498</v>
      </c>
      <c r="K218" s="76"/>
      <c r="L218" s="76"/>
      <c r="M218" s="83" t="s">
        <v>1775</v>
      </c>
      <c r="N218" s="76"/>
      <c r="O218">
        <v>218</v>
      </c>
      <c r="P218" s="34" t="s">
        <v>64</v>
      </c>
    </row>
    <row r="219" spans="1:16" x14ac:dyDescent="0.25">
      <c r="A219" s="63" t="s">
        <v>740</v>
      </c>
      <c r="B219" s="63" t="s">
        <v>869</v>
      </c>
      <c r="C219" s="76" t="s">
        <v>226</v>
      </c>
      <c r="D219" s="78">
        <v>43090.464594907404</v>
      </c>
      <c r="E219" s="76" t="s">
        <v>1033</v>
      </c>
      <c r="F219" s="79" t="s">
        <v>1181</v>
      </c>
      <c r="G219" s="76" t="s">
        <v>264</v>
      </c>
      <c r="H219" s="76"/>
      <c r="I219" s="78">
        <v>43090.464594907404</v>
      </c>
      <c r="J219" s="79" t="s">
        <v>1499</v>
      </c>
      <c r="K219" s="76"/>
      <c r="L219" s="76"/>
      <c r="M219" s="83" t="s">
        <v>1776</v>
      </c>
      <c r="N219" s="83" t="s">
        <v>1871</v>
      </c>
      <c r="O219" s="81">
        <v>219</v>
      </c>
      <c r="P219" s="91" t="s">
        <v>64</v>
      </c>
    </row>
    <row r="220" spans="1:16" x14ac:dyDescent="0.25">
      <c r="A220" s="63" t="s">
        <v>741</v>
      </c>
      <c r="B220" s="63" t="s">
        <v>741</v>
      </c>
      <c r="C220" s="76" t="s">
        <v>174</v>
      </c>
      <c r="D220" s="78">
        <v>43090.464594907404</v>
      </c>
      <c r="E220" s="76" t="s">
        <v>1034</v>
      </c>
      <c r="F220" s="79" t="s">
        <v>1182</v>
      </c>
      <c r="G220" s="76" t="s">
        <v>272</v>
      </c>
      <c r="H220" s="76"/>
      <c r="I220" s="78">
        <v>43090.464594907404</v>
      </c>
      <c r="J220" s="79" t="s">
        <v>1500</v>
      </c>
      <c r="K220" s="76"/>
      <c r="L220" s="76"/>
      <c r="M220" s="83" t="s">
        <v>1777</v>
      </c>
      <c r="N220" s="76"/>
      <c r="O220">
        <v>220</v>
      </c>
      <c r="P220" s="34" t="s">
        <v>64</v>
      </c>
    </row>
    <row r="221" spans="1:16" x14ac:dyDescent="0.25">
      <c r="A221" s="63" t="s">
        <v>742</v>
      </c>
      <c r="B221" s="63" t="s">
        <v>870</v>
      </c>
      <c r="C221" s="76" t="s">
        <v>225</v>
      </c>
      <c r="D221" s="78">
        <v>43090.464594907404</v>
      </c>
      <c r="E221" s="76" t="s">
        <v>1035</v>
      </c>
      <c r="F221" s="76"/>
      <c r="G221" s="76"/>
      <c r="H221" s="76"/>
      <c r="I221" s="78">
        <v>43090.464594907404</v>
      </c>
      <c r="J221" s="79" t="s">
        <v>1501</v>
      </c>
      <c r="K221" s="76"/>
      <c r="L221" s="76"/>
      <c r="M221" s="83" t="s">
        <v>1778</v>
      </c>
      <c r="N221" s="76"/>
      <c r="O221">
        <v>221</v>
      </c>
      <c r="P221" s="34" t="s">
        <v>64</v>
      </c>
    </row>
    <row r="222" spans="1:16" x14ac:dyDescent="0.25">
      <c r="A222" s="63" t="s">
        <v>743</v>
      </c>
      <c r="B222" s="63" t="s">
        <v>820</v>
      </c>
      <c r="C222" s="76" t="s">
        <v>225</v>
      </c>
      <c r="D222" s="78">
        <v>43090.464606481481</v>
      </c>
      <c r="E222" s="76" t="s">
        <v>919</v>
      </c>
      <c r="F222" s="76"/>
      <c r="G222" s="76"/>
      <c r="H222" s="76" t="s">
        <v>1259</v>
      </c>
      <c r="I222" s="78">
        <v>43090.464606481481</v>
      </c>
      <c r="J222" s="79" t="s">
        <v>1502</v>
      </c>
      <c r="K222" s="76"/>
      <c r="L222" s="76"/>
      <c r="M222" s="83" t="s">
        <v>1779</v>
      </c>
      <c r="N222" s="76"/>
      <c r="O222">
        <v>222</v>
      </c>
      <c r="P222" s="34" t="s">
        <v>64</v>
      </c>
    </row>
    <row r="223" spans="1:16" x14ac:dyDescent="0.25">
      <c r="A223" s="63" t="s">
        <v>744</v>
      </c>
      <c r="B223" s="63" t="s">
        <v>809</v>
      </c>
      <c r="C223" s="76" t="s">
        <v>225</v>
      </c>
      <c r="D223" s="78">
        <v>43090.464606481481</v>
      </c>
      <c r="E223" s="76" t="s">
        <v>893</v>
      </c>
      <c r="F223" s="79" t="s">
        <v>1100</v>
      </c>
      <c r="G223" s="76" t="s">
        <v>275</v>
      </c>
      <c r="H223" s="76"/>
      <c r="I223" s="78">
        <v>43090.464606481481</v>
      </c>
      <c r="J223" s="79" t="s">
        <v>1503</v>
      </c>
      <c r="K223" s="76"/>
      <c r="L223" s="76"/>
      <c r="M223" s="83" t="s">
        <v>1780</v>
      </c>
      <c r="N223" s="76"/>
      <c r="O223">
        <v>223</v>
      </c>
      <c r="P223" s="34" t="s">
        <v>64</v>
      </c>
    </row>
    <row r="224" spans="1:16" x14ac:dyDescent="0.25">
      <c r="A224" s="63" t="s">
        <v>744</v>
      </c>
      <c r="B224" s="63" t="s">
        <v>206</v>
      </c>
      <c r="C224" s="76" t="s">
        <v>225</v>
      </c>
      <c r="D224" s="78">
        <v>43090.464606481481</v>
      </c>
      <c r="E224" s="76" t="s">
        <v>893</v>
      </c>
      <c r="F224" s="79" t="s">
        <v>1100</v>
      </c>
      <c r="G224" s="76" t="s">
        <v>275</v>
      </c>
      <c r="H224" s="76"/>
      <c r="I224" s="78">
        <v>43090.464606481481</v>
      </c>
      <c r="J224" s="79" t="s">
        <v>1503</v>
      </c>
      <c r="K224" s="76"/>
      <c r="L224" s="76"/>
      <c r="M224" s="83" t="s">
        <v>1780</v>
      </c>
      <c r="N224" s="76"/>
      <c r="O224">
        <v>224</v>
      </c>
      <c r="P224" s="34" t="s">
        <v>64</v>
      </c>
    </row>
    <row r="225" spans="1:16" x14ac:dyDescent="0.25">
      <c r="A225" s="63" t="s">
        <v>745</v>
      </c>
      <c r="B225" s="63" t="s">
        <v>206</v>
      </c>
      <c r="C225" s="76" t="s">
        <v>225</v>
      </c>
      <c r="D225" s="78">
        <v>43090.464606481481</v>
      </c>
      <c r="E225" s="76" t="s">
        <v>1036</v>
      </c>
      <c r="F225" s="76"/>
      <c r="G225" s="76"/>
      <c r="H225" s="76" t="s">
        <v>1286</v>
      </c>
      <c r="I225" s="78">
        <v>43090.464606481481</v>
      </c>
      <c r="J225" s="79" t="s">
        <v>1504</v>
      </c>
      <c r="K225" s="76"/>
      <c r="L225" s="76"/>
      <c r="M225" s="83" t="s">
        <v>1781</v>
      </c>
      <c r="N225" s="76"/>
      <c r="O225">
        <v>225</v>
      </c>
      <c r="P225" s="34" t="s">
        <v>64</v>
      </c>
    </row>
    <row r="226" spans="1:16" x14ac:dyDescent="0.25">
      <c r="A226" s="63" t="s">
        <v>746</v>
      </c>
      <c r="B226" s="63" t="s">
        <v>871</v>
      </c>
      <c r="C226" s="76" t="s">
        <v>225</v>
      </c>
      <c r="D226" s="78">
        <v>43090.464606481481</v>
      </c>
      <c r="E226" s="76" t="s">
        <v>1037</v>
      </c>
      <c r="F226" s="76"/>
      <c r="G226" s="76"/>
      <c r="H226" s="76"/>
      <c r="I226" s="78">
        <v>43090.464606481481</v>
      </c>
      <c r="J226" s="79" t="s">
        <v>1505</v>
      </c>
      <c r="K226" s="76"/>
      <c r="L226" s="76"/>
      <c r="M226" s="83" t="s">
        <v>1782</v>
      </c>
      <c r="N226" s="76"/>
      <c r="O226">
        <v>226</v>
      </c>
      <c r="P226" s="34" t="s">
        <v>64</v>
      </c>
    </row>
    <row r="227" spans="1:16" x14ac:dyDescent="0.25">
      <c r="A227" s="63" t="s">
        <v>747</v>
      </c>
      <c r="B227" s="63" t="s">
        <v>747</v>
      </c>
      <c r="C227" s="76" t="s">
        <v>174</v>
      </c>
      <c r="D227" s="78">
        <v>43090.464606481481</v>
      </c>
      <c r="E227" s="76" t="s">
        <v>1038</v>
      </c>
      <c r="F227" s="79" t="s">
        <v>1183</v>
      </c>
      <c r="G227" s="76" t="s">
        <v>272</v>
      </c>
      <c r="H227" s="76"/>
      <c r="I227" s="78">
        <v>43090.464606481481</v>
      </c>
      <c r="J227" s="79" t="s">
        <v>1506</v>
      </c>
      <c r="K227" s="76"/>
      <c r="L227" s="76"/>
      <c r="M227" s="83" t="s">
        <v>1783</v>
      </c>
      <c r="N227" s="76"/>
      <c r="O227">
        <v>227</v>
      </c>
      <c r="P227" s="34" t="s">
        <v>64</v>
      </c>
    </row>
    <row r="228" spans="1:16" x14ac:dyDescent="0.25">
      <c r="A228" s="63" t="s">
        <v>748</v>
      </c>
      <c r="B228" s="63" t="s">
        <v>748</v>
      </c>
      <c r="C228" s="76" t="s">
        <v>174</v>
      </c>
      <c r="D228" s="78">
        <v>43090.464618055557</v>
      </c>
      <c r="E228" s="76" t="s">
        <v>1039</v>
      </c>
      <c r="F228" s="79" t="s">
        <v>1184</v>
      </c>
      <c r="G228" s="76" t="s">
        <v>1246</v>
      </c>
      <c r="H228" s="76"/>
      <c r="I228" s="78">
        <v>43090.464618055557</v>
      </c>
      <c r="J228" s="79" t="s">
        <v>1507</v>
      </c>
      <c r="K228" s="76"/>
      <c r="L228" s="76"/>
      <c r="M228" s="83" t="s">
        <v>1784</v>
      </c>
      <c r="N228" s="76"/>
      <c r="O228">
        <v>228</v>
      </c>
      <c r="P228" s="34" t="s">
        <v>64</v>
      </c>
    </row>
    <row r="229" spans="1:16" x14ac:dyDescent="0.25">
      <c r="A229" s="63" t="s">
        <v>749</v>
      </c>
      <c r="B229" s="63" t="s">
        <v>215</v>
      </c>
      <c r="C229" s="76" t="s">
        <v>225</v>
      </c>
      <c r="D229" s="78">
        <v>43090.464618055557</v>
      </c>
      <c r="E229" s="76" t="s">
        <v>234</v>
      </c>
      <c r="F229" s="76"/>
      <c r="G229" s="76"/>
      <c r="H229" s="76"/>
      <c r="I229" s="78">
        <v>43090.464618055557</v>
      </c>
      <c r="J229" s="79" t="s">
        <v>1508</v>
      </c>
      <c r="K229" s="76"/>
      <c r="L229" s="76"/>
      <c r="M229" s="83" t="s">
        <v>1785</v>
      </c>
      <c r="N229" s="76"/>
      <c r="O229">
        <v>229</v>
      </c>
      <c r="P229" s="34" t="s">
        <v>64</v>
      </c>
    </row>
    <row r="230" spans="1:16" x14ac:dyDescent="0.25">
      <c r="A230" s="63" t="s">
        <v>750</v>
      </c>
      <c r="B230" s="63" t="s">
        <v>750</v>
      </c>
      <c r="C230" s="76" t="s">
        <v>174</v>
      </c>
      <c r="D230" s="78">
        <v>43090.464618055557</v>
      </c>
      <c r="E230" s="76" t="s">
        <v>1040</v>
      </c>
      <c r="F230" s="79" t="s">
        <v>1185</v>
      </c>
      <c r="G230" s="76" t="s">
        <v>264</v>
      </c>
      <c r="H230" s="76"/>
      <c r="I230" s="78">
        <v>43090.464618055557</v>
      </c>
      <c r="J230" s="79" t="s">
        <v>1509</v>
      </c>
      <c r="K230" s="76"/>
      <c r="L230" s="76"/>
      <c r="M230" s="83" t="s">
        <v>1786</v>
      </c>
      <c r="N230" s="76"/>
      <c r="O230">
        <v>230</v>
      </c>
      <c r="P230" s="34" t="s">
        <v>64</v>
      </c>
    </row>
    <row r="231" spans="1:16" x14ac:dyDescent="0.25">
      <c r="A231" s="63" t="s">
        <v>751</v>
      </c>
      <c r="B231" s="63" t="s">
        <v>207</v>
      </c>
      <c r="C231" s="76" t="s">
        <v>225</v>
      </c>
      <c r="D231" s="78">
        <v>43090.464618055557</v>
      </c>
      <c r="E231" s="76" t="s">
        <v>231</v>
      </c>
      <c r="F231" s="79" t="s">
        <v>252</v>
      </c>
      <c r="G231" s="76" t="s">
        <v>266</v>
      </c>
      <c r="H231" s="76"/>
      <c r="I231" s="78">
        <v>43090.464618055557</v>
      </c>
      <c r="J231" s="79" t="s">
        <v>1510</v>
      </c>
      <c r="K231" s="76"/>
      <c r="L231" s="76"/>
      <c r="M231" s="83" t="s">
        <v>1787</v>
      </c>
      <c r="N231" s="76"/>
      <c r="O231">
        <v>231</v>
      </c>
      <c r="P231" s="34" t="s">
        <v>64</v>
      </c>
    </row>
    <row r="232" spans="1:16" x14ac:dyDescent="0.25">
      <c r="A232" s="63" t="s">
        <v>752</v>
      </c>
      <c r="B232" s="63" t="s">
        <v>207</v>
      </c>
      <c r="C232" s="76" t="s">
        <v>225</v>
      </c>
      <c r="D232" s="78">
        <v>43090.464618055557</v>
      </c>
      <c r="E232" s="76" t="s">
        <v>227</v>
      </c>
      <c r="F232" s="79" t="s">
        <v>248</v>
      </c>
      <c r="G232" s="76" t="s">
        <v>266</v>
      </c>
      <c r="H232" s="76"/>
      <c r="I232" s="78">
        <v>43090.464618055557</v>
      </c>
      <c r="J232" s="79" t="s">
        <v>1511</v>
      </c>
      <c r="K232" s="76"/>
      <c r="L232" s="76"/>
      <c r="M232" s="83" t="s">
        <v>1788</v>
      </c>
      <c r="N232" s="76"/>
      <c r="O232">
        <v>232</v>
      </c>
      <c r="P232" s="34" t="s">
        <v>64</v>
      </c>
    </row>
    <row r="233" spans="1:16" x14ac:dyDescent="0.25">
      <c r="A233" s="63" t="s">
        <v>753</v>
      </c>
      <c r="B233" s="63" t="s">
        <v>753</v>
      </c>
      <c r="C233" s="76" t="s">
        <v>174</v>
      </c>
      <c r="D233" s="78">
        <v>43090.464618055557</v>
      </c>
      <c r="E233" s="76" t="s">
        <v>1041</v>
      </c>
      <c r="F233" s="79" t="s">
        <v>1186</v>
      </c>
      <c r="G233" s="76" t="s">
        <v>275</v>
      </c>
      <c r="H233" s="76"/>
      <c r="I233" s="78">
        <v>43090.464618055557</v>
      </c>
      <c r="J233" s="79" t="s">
        <v>1512</v>
      </c>
      <c r="K233" s="76"/>
      <c r="L233" s="76"/>
      <c r="M233" s="83" t="s">
        <v>1789</v>
      </c>
      <c r="N233" s="76"/>
      <c r="O233">
        <v>233</v>
      </c>
      <c r="P233" s="34" t="s">
        <v>64</v>
      </c>
    </row>
    <row r="234" spans="1:16" x14ac:dyDescent="0.25">
      <c r="A234" s="63" t="s">
        <v>754</v>
      </c>
      <c r="B234" s="63" t="s">
        <v>754</v>
      </c>
      <c r="C234" s="76" t="s">
        <v>174</v>
      </c>
      <c r="D234" s="78">
        <v>43090.464618055557</v>
      </c>
      <c r="E234" s="76" t="s">
        <v>1042</v>
      </c>
      <c r="F234" s="79" t="s">
        <v>1187</v>
      </c>
      <c r="G234" s="76" t="s">
        <v>1247</v>
      </c>
      <c r="H234" s="76"/>
      <c r="I234" s="78">
        <v>43090.464618055557</v>
      </c>
      <c r="J234" s="79" t="s">
        <v>1513</v>
      </c>
      <c r="K234" s="76"/>
      <c r="L234" s="76"/>
      <c r="M234" s="83" t="s">
        <v>1790</v>
      </c>
      <c r="N234" s="76"/>
      <c r="O234">
        <v>234</v>
      </c>
      <c r="P234" s="34" t="s">
        <v>64</v>
      </c>
    </row>
    <row r="235" spans="1:16" x14ac:dyDescent="0.25">
      <c r="A235" s="63" t="s">
        <v>755</v>
      </c>
      <c r="B235" s="63" t="s">
        <v>755</v>
      </c>
      <c r="C235" s="76" t="s">
        <v>174</v>
      </c>
      <c r="D235" s="78">
        <v>43090.464618055557</v>
      </c>
      <c r="E235" s="76" t="s">
        <v>1043</v>
      </c>
      <c r="F235" s="79" t="s">
        <v>1188</v>
      </c>
      <c r="G235" s="76" t="s">
        <v>264</v>
      </c>
      <c r="H235" s="76"/>
      <c r="I235" s="78">
        <v>43090.464618055557</v>
      </c>
      <c r="J235" s="79" t="s">
        <v>1514</v>
      </c>
      <c r="K235" s="76"/>
      <c r="L235" s="76"/>
      <c r="M235" s="83" t="s">
        <v>1791</v>
      </c>
      <c r="N235" s="76"/>
      <c r="O235">
        <v>235</v>
      </c>
      <c r="P235" s="34" t="s">
        <v>64</v>
      </c>
    </row>
    <row r="236" spans="1:16" x14ac:dyDescent="0.25">
      <c r="A236" s="63" t="s">
        <v>209</v>
      </c>
      <c r="B236" s="63" t="s">
        <v>209</v>
      </c>
      <c r="C236" s="76" t="s">
        <v>174</v>
      </c>
      <c r="D236" s="78">
        <v>43090.464618055557</v>
      </c>
      <c r="E236" s="76" t="s">
        <v>1044</v>
      </c>
      <c r="F236" s="79" t="s">
        <v>1189</v>
      </c>
      <c r="G236" s="76" t="s">
        <v>269</v>
      </c>
      <c r="H236" s="76"/>
      <c r="I236" s="78">
        <v>43090.464618055557</v>
      </c>
      <c r="J236" s="79" t="s">
        <v>1515</v>
      </c>
      <c r="K236" s="76"/>
      <c r="L236" s="76"/>
      <c r="M236" s="83" t="s">
        <v>1792</v>
      </c>
      <c r="N236" s="76"/>
      <c r="O236">
        <v>236</v>
      </c>
      <c r="P236" s="34" t="s">
        <v>64</v>
      </c>
    </row>
    <row r="237" spans="1:16" x14ac:dyDescent="0.25">
      <c r="A237" s="63" t="s">
        <v>185</v>
      </c>
      <c r="B237" s="63" t="s">
        <v>872</v>
      </c>
      <c r="C237" s="76" t="s">
        <v>225</v>
      </c>
      <c r="D237" s="78">
        <v>43090.464629629627</v>
      </c>
      <c r="E237" s="76" t="s">
        <v>1045</v>
      </c>
      <c r="F237" s="79" t="s">
        <v>1190</v>
      </c>
      <c r="G237" s="76" t="s">
        <v>264</v>
      </c>
      <c r="H237" s="76" t="s">
        <v>1297</v>
      </c>
      <c r="I237" s="78">
        <v>43090.464629629627</v>
      </c>
      <c r="J237" s="79" t="s">
        <v>1516</v>
      </c>
      <c r="K237" s="76"/>
      <c r="L237" s="76"/>
      <c r="M237" s="83" t="s">
        <v>1793</v>
      </c>
      <c r="N237" s="76"/>
      <c r="O237">
        <v>237</v>
      </c>
      <c r="P237" s="34" t="s">
        <v>64</v>
      </c>
    </row>
    <row r="238" spans="1:16" x14ac:dyDescent="0.25">
      <c r="A238" s="63" t="s">
        <v>188</v>
      </c>
      <c r="B238" s="63" t="s">
        <v>214</v>
      </c>
      <c r="C238" s="76" t="s">
        <v>225</v>
      </c>
      <c r="D238" s="78">
        <v>43090.46435185185</v>
      </c>
      <c r="E238" s="76" t="s">
        <v>1046</v>
      </c>
      <c r="F238" s="76"/>
      <c r="G238" s="76"/>
      <c r="H238" s="76"/>
      <c r="I238" s="78">
        <v>43090.46435185185</v>
      </c>
      <c r="J238" s="79" t="s">
        <v>1517</v>
      </c>
      <c r="K238" s="76"/>
      <c r="L238" s="76"/>
      <c r="M238" s="83" t="s">
        <v>1794</v>
      </c>
      <c r="N238" s="76"/>
      <c r="O238">
        <v>238</v>
      </c>
      <c r="P238" s="34" t="s">
        <v>64</v>
      </c>
    </row>
    <row r="239" spans="1:16" x14ac:dyDescent="0.25">
      <c r="A239" s="63" t="s">
        <v>188</v>
      </c>
      <c r="B239" s="63" t="s">
        <v>214</v>
      </c>
      <c r="C239" s="76" t="s">
        <v>225</v>
      </c>
      <c r="D239" s="78">
        <v>43090.464629629627</v>
      </c>
      <c r="E239" s="76" t="s">
        <v>1047</v>
      </c>
      <c r="F239" s="76"/>
      <c r="G239" s="76"/>
      <c r="H239" s="76"/>
      <c r="I239" s="78">
        <v>43090.464629629627</v>
      </c>
      <c r="J239" s="79" t="s">
        <v>1518</v>
      </c>
      <c r="K239" s="76"/>
      <c r="L239" s="76"/>
      <c r="M239" s="83" t="s">
        <v>1795</v>
      </c>
      <c r="N239" s="76"/>
      <c r="O239">
        <v>239</v>
      </c>
      <c r="P239" s="34" t="s">
        <v>64</v>
      </c>
    </row>
    <row r="240" spans="1:16" x14ac:dyDescent="0.25">
      <c r="A240" s="63" t="s">
        <v>756</v>
      </c>
      <c r="B240" s="63" t="s">
        <v>207</v>
      </c>
      <c r="C240" s="76" t="s">
        <v>225</v>
      </c>
      <c r="D240" s="78">
        <v>43090.464629629627</v>
      </c>
      <c r="E240" s="76" t="s">
        <v>231</v>
      </c>
      <c r="F240" s="79" t="s">
        <v>252</v>
      </c>
      <c r="G240" s="76" t="s">
        <v>266</v>
      </c>
      <c r="H240" s="76"/>
      <c r="I240" s="78">
        <v>43090.464629629627</v>
      </c>
      <c r="J240" s="79" t="s">
        <v>1519</v>
      </c>
      <c r="K240" s="76"/>
      <c r="L240" s="76"/>
      <c r="M240" s="83" t="s">
        <v>1796</v>
      </c>
      <c r="N240" s="76"/>
      <c r="O240">
        <v>240</v>
      </c>
      <c r="P240" s="34" t="s">
        <v>64</v>
      </c>
    </row>
    <row r="241" spans="1:16" x14ac:dyDescent="0.25">
      <c r="A241" s="63" t="s">
        <v>757</v>
      </c>
      <c r="B241" s="63" t="s">
        <v>873</v>
      </c>
      <c r="C241" s="76" t="s">
        <v>226</v>
      </c>
      <c r="D241" s="78">
        <v>43090.464629629627</v>
      </c>
      <c r="E241" s="76" t="s">
        <v>1048</v>
      </c>
      <c r="F241" s="79" t="s">
        <v>1191</v>
      </c>
      <c r="G241" s="76" t="s">
        <v>272</v>
      </c>
      <c r="H241" s="76"/>
      <c r="I241" s="78">
        <v>43090.464629629627</v>
      </c>
      <c r="J241" s="79" t="s">
        <v>1520</v>
      </c>
      <c r="K241" s="76"/>
      <c r="L241" s="76"/>
      <c r="M241" s="83" t="s">
        <v>1797</v>
      </c>
      <c r="N241" s="83" t="s">
        <v>1872</v>
      </c>
      <c r="O241" s="81">
        <v>241</v>
      </c>
      <c r="P241" s="91" t="s">
        <v>64</v>
      </c>
    </row>
    <row r="242" spans="1:16" x14ac:dyDescent="0.25">
      <c r="A242" s="63" t="s">
        <v>758</v>
      </c>
      <c r="B242" s="63" t="s">
        <v>215</v>
      </c>
      <c r="C242" s="76" t="s">
        <v>225</v>
      </c>
      <c r="D242" s="78">
        <v>43090.464629629627</v>
      </c>
      <c r="E242" s="76" t="s">
        <v>234</v>
      </c>
      <c r="F242" s="76"/>
      <c r="G242" s="76"/>
      <c r="H242" s="76"/>
      <c r="I242" s="78">
        <v>43090.464629629627</v>
      </c>
      <c r="J242" s="79" t="s">
        <v>1521</v>
      </c>
      <c r="K242" s="76"/>
      <c r="L242" s="76"/>
      <c r="M242" s="83" t="s">
        <v>1798</v>
      </c>
      <c r="N242" s="76"/>
      <c r="O242">
        <v>242</v>
      </c>
      <c r="P242" s="34" t="s">
        <v>64</v>
      </c>
    </row>
    <row r="243" spans="1:16" x14ac:dyDescent="0.25">
      <c r="A243" s="63" t="s">
        <v>759</v>
      </c>
      <c r="B243" s="63" t="s">
        <v>874</v>
      </c>
      <c r="C243" s="76" t="s">
        <v>225</v>
      </c>
      <c r="D243" s="78">
        <v>43090.464629629627</v>
      </c>
      <c r="E243" s="76" t="s">
        <v>1049</v>
      </c>
      <c r="F243" s="76"/>
      <c r="G243" s="76"/>
      <c r="H243" s="76" t="s">
        <v>1298</v>
      </c>
      <c r="I243" s="78">
        <v>43090.464629629627</v>
      </c>
      <c r="J243" s="79" t="s">
        <v>1522</v>
      </c>
      <c r="K243" s="76"/>
      <c r="L243" s="76"/>
      <c r="M243" s="83" t="s">
        <v>1799</v>
      </c>
      <c r="N243" s="76"/>
      <c r="O243">
        <v>243</v>
      </c>
      <c r="P243" s="34" t="s">
        <v>64</v>
      </c>
    </row>
    <row r="244" spans="1:16" x14ac:dyDescent="0.25">
      <c r="A244" s="63" t="s">
        <v>760</v>
      </c>
      <c r="B244" s="63" t="s">
        <v>207</v>
      </c>
      <c r="C244" s="76" t="s">
        <v>225</v>
      </c>
      <c r="D244" s="78">
        <v>43090.464629629627</v>
      </c>
      <c r="E244" s="76" t="s">
        <v>229</v>
      </c>
      <c r="F244" s="79" t="s">
        <v>251</v>
      </c>
      <c r="G244" s="76" t="s">
        <v>266</v>
      </c>
      <c r="H244" s="76"/>
      <c r="I244" s="78">
        <v>43090.464629629627</v>
      </c>
      <c r="J244" s="79" t="s">
        <v>1523</v>
      </c>
      <c r="K244" s="76"/>
      <c r="L244" s="76"/>
      <c r="M244" s="83" t="s">
        <v>1800</v>
      </c>
      <c r="N244" s="76"/>
      <c r="O244">
        <v>244</v>
      </c>
      <c r="P244" s="34" t="s">
        <v>64</v>
      </c>
    </row>
    <row r="245" spans="1:16" x14ac:dyDescent="0.25">
      <c r="A245" s="63" t="s">
        <v>761</v>
      </c>
      <c r="B245" s="63" t="s">
        <v>761</v>
      </c>
      <c r="C245" s="76" t="s">
        <v>174</v>
      </c>
      <c r="D245" s="78">
        <v>43090.464629629627</v>
      </c>
      <c r="E245" s="76" t="s">
        <v>1050</v>
      </c>
      <c r="F245" s="79" t="s">
        <v>1192</v>
      </c>
      <c r="G245" s="76" t="s">
        <v>265</v>
      </c>
      <c r="H245" s="76"/>
      <c r="I245" s="78">
        <v>43090.464629629627</v>
      </c>
      <c r="J245" s="79" t="s">
        <v>1524</v>
      </c>
      <c r="K245" s="76"/>
      <c r="L245" s="76"/>
      <c r="M245" s="83" t="s">
        <v>1801</v>
      </c>
      <c r="N245" s="76"/>
      <c r="O245">
        <v>245</v>
      </c>
      <c r="P245" s="34" t="s">
        <v>64</v>
      </c>
    </row>
    <row r="246" spans="1:16" x14ac:dyDescent="0.25">
      <c r="A246" s="63" t="s">
        <v>762</v>
      </c>
      <c r="B246" s="63" t="s">
        <v>762</v>
      </c>
      <c r="C246" s="76" t="s">
        <v>174</v>
      </c>
      <c r="D246" s="78">
        <v>43090.464629629627</v>
      </c>
      <c r="E246" s="76" t="s">
        <v>1051</v>
      </c>
      <c r="F246" s="76"/>
      <c r="G246" s="76"/>
      <c r="H246" s="76"/>
      <c r="I246" s="78">
        <v>43090.464629629627</v>
      </c>
      <c r="J246" s="79" t="s">
        <v>1525</v>
      </c>
      <c r="K246" s="76"/>
      <c r="L246" s="76"/>
      <c r="M246" s="83" t="s">
        <v>1802</v>
      </c>
      <c r="N246" s="76"/>
      <c r="O246">
        <v>246</v>
      </c>
      <c r="P246" s="34" t="s">
        <v>64</v>
      </c>
    </row>
    <row r="247" spans="1:16" x14ac:dyDescent="0.25">
      <c r="A247" s="63" t="s">
        <v>203</v>
      </c>
      <c r="B247" s="63" t="s">
        <v>203</v>
      </c>
      <c r="C247" s="76" t="s">
        <v>174</v>
      </c>
      <c r="D247" s="78">
        <v>43090.464166666665</v>
      </c>
      <c r="E247" s="76" t="s">
        <v>245</v>
      </c>
      <c r="F247" s="79" t="s">
        <v>262</v>
      </c>
      <c r="G247" s="76" t="s">
        <v>267</v>
      </c>
      <c r="H247" s="76" t="s">
        <v>286</v>
      </c>
      <c r="I247" s="78">
        <v>43090.464166666665</v>
      </c>
      <c r="J247" s="79" t="s">
        <v>302</v>
      </c>
      <c r="K247" s="76"/>
      <c r="L247" s="76"/>
      <c r="M247" s="83" t="s">
        <v>319</v>
      </c>
      <c r="N247" s="76"/>
      <c r="O247">
        <v>247</v>
      </c>
      <c r="P247" s="34" t="s">
        <v>64</v>
      </c>
    </row>
    <row r="248" spans="1:16" x14ac:dyDescent="0.25">
      <c r="A248" s="63" t="s">
        <v>203</v>
      </c>
      <c r="B248" s="63" t="s">
        <v>203</v>
      </c>
      <c r="C248" s="76" t="s">
        <v>174</v>
      </c>
      <c r="D248" s="78">
        <v>43090.464178240742</v>
      </c>
      <c r="E248" s="76" t="s">
        <v>1052</v>
      </c>
      <c r="F248" s="76" t="s">
        <v>1165</v>
      </c>
      <c r="G248" s="76" t="s">
        <v>1235</v>
      </c>
      <c r="H248" s="76" t="s">
        <v>1284</v>
      </c>
      <c r="I248" s="78">
        <v>43090.464178240742</v>
      </c>
      <c r="J248" s="79" t="s">
        <v>1526</v>
      </c>
      <c r="K248" s="76"/>
      <c r="L248" s="76"/>
      <c r="M248" s="83" t="s">
        <v>1803</v>
      </c>
      <c r="N248" s="76"/>
      <c r="O248">
        <v>248</v>
      </c>
      <c r="P248" s="34" t="s">
        <v>64</v>
      </c>
    </row>
    <row r="249" spans="1:16" x14ac:dyDescent="0.25">
      <c r="A249" s="63" t="s">
        <v>203</v>
      </c>
      <c r="B249" s="63" t="s">
        <v>203</v>
      </c>
      <c r="C249" s="76" t="s">
        <v>174</v>
      </c>
      <c r="D249" s="78">
        <v>43090.464189814818</v>
      </c>
      <c r="E249" s="76" t="s">
        <v>1053</v>
      </c>
      <c r="F249" s="79" t="s">
        <v>262</v>
      </c>
      <c r="G249" s="76" t="s">
        <v>267</v>
      </c>
      <c r="H249" s="76" t="s">
        <v>1299</v>
      </c>
      <c r="I249" s="78">
        <v>43090.464189814818</v>
      </c>
      <c r="J249" s="79" t="s">
        <v>1527</v>
      </c>
      <c r="K249" s="76"/>
      <c r="L249" s="76"/>
      <c r="M249" s="83" t="s">
        <v>1804</v>
      </c>
      <c r="N249" s="76"/>
      <c r="O249">
        <v>249</v>
      </c>
      <c r="P249" s="34" t="s">
        <v>64</v>
      </c>
    </row>
    <row r="250" spans="1:16" x14ac:dyDescent="0.25">
      <c r="A250" s="63" t="s">
        <v>203</v>
      </c>
      <c r="B250" s="63" t="s">
        <v>203</v>
      </c>
      <c r="C250" s="76" t="s">
        <v>174</v>
      </c>
      <c r="D250" s="78">
        <v>43090.464189814818</v>
      </c>
      <c r="E250" s="76" t="s">
        <v>1054</v>
      </c>
      <c r="F250" s="76" t="s">
        <v>1165</v>
      </c>
      <c r="G250" s="76" t="s">
        <v>1235</v>
      </c>
      <c r="H250" s="76" t="s">
        <v>1284</v>
      </c>
      <c r="I250" s="78">
        <v>43090.464189814818</v>
      </c>
      <c r="J250" s="79" t="s">
        <v>1528</v>
      </c>
      <c r="K250" s="76"/>
      <c r="L250" s="76"/>
      <c r="M250" s="83" t="s">
        <v>1805</v>
      </c>
      <c r="N250" s="76"/>
      <c r="O250">
        <v>250</v>
      </c>
      <c r="P250" s="34" t="s">
        <v>64</v>
      </c>
    </row>
    <row r="251" spans="1:16" x14ac:dyDescent="0.25">
      <c r="A251" s="63" t="s">
        <v>763</v>
      </c>
      <c r="B251" s="63" t="s">
        <v>203</v>
      </c>
      <c r="C251" s="76" t="s">
        <v>225</v>
      </c>
      <c r="D251" s="78">
        <v>43090.464629629627</v>
      </c>
      <c r="E251" s="76" t="s">
        <v>1009</v>
      </c>
      <c r="F251" s="76" t="s">
        <v>1165</v>
      </c>
      <c r="G251" s="76" t="s">
        <v>1235</v>
      </c>
      <c r="H251" s="76" t="s">
        <v>1284</v>
      </c>
      <c r="I251" s="78">
        <v>43090.464629629627</v>
      </c>
      <c r="J251" s="79" t="s">
        <v>1529</v>
      </c>
      <c r="K251" s="76"/>
      <c r="L251" s="76"/>
      <c r="M251" s="83" t="s">
        <v>1806</v>
      </c>
      <c r="N251" s="76"/>
      <c r="O251">
        <v>251</v>
      </c>
      <c r="P251" s="34" t="s">
        <v>64</v>
      </c>
    </row>
    <row r="252" spans="1:16" x14ac:dyDescent="0.25">
      <c r="A252" s="63" t="s">
        <v>764</v>
      </c>
      <c r="B252" s="63" t="s">
        <v>764</v>
      </c>
      <c r="C252" s="76" t="s">
        <v>174</v>
      </c>
      <c r="D252" s="78">
        <v>43090.464641203704</v>
      </c>
      <c r="E252" s="76" t="s">
        <v>1055</v>
      </c>
      <c r="F252" s="79" t="s">
        <v>1193</v>
      </c>
      <c r="G252" s="76" t="s">
        <v>271</v>
      </c>
      <c r="H252" s="76"/>
      <c r="I252" s="78">
        <v>43090.464641203704</v>
      </c>
      <c r="J252" s="79" t="s">
        <v>1530</v>
      </c>
      <c r="K252" s="76"/>
      <c r="L252" s="76"/>
      <c r="M252" s="83" t="s">
        <v>1807</v>
      </c>
      <c r="N252" s="76"/>
      <c r="O252">
        <v>252</v>
      </c>
      <c r="P252" s="34" t="s">
        <v>64</v>
      </c>
    </row>
    <row r="253" spans="1:16" x14ac:dyDescent="0.25">
      <c r="A253" s="63" t="s">
        <v>765</v>
      </c>
      <c r="B253" s="63" t="s">
        <v>765</v>
      </c>
      <c r="C253" s="76" t="s">
        <v>174</v>
      </c>
      <c r="D253" s="78">
        <v>43090.464641203704</v>
      </c>
      <c r="E253" s="76" t="s">
        <v>1056</v>
      </c>
      <c r="F253" s="79" t="s">
        <v>1194</v>
      </c>
      <c r="G253" s="76" t="s">
        <v>265</v>
      </c>
      <c r="H253" s="76"/>
      <c r="I253" s="78">
        <v>43090.464641203704</v>
      </c>
      <c r="J253" s="79" t="s">
        <v>1531</v>
      </c>
      <c r="K253" s="76"/>
      <c r="L253" s="76"/>
      <c r="M253" s="83" t="s">
        <v>1808</v>
      </c>
      <c r="N253" s="76"/>
      <c r="O253">
        <v>253</v>
      </c>
      <c r="P253" s="34" t="s">
        <v>64</v>
      </c>
    </row>
    <row r="254" spans="1:16" x14ac:dyDescent="0.25">
      <c r="A254" s="63" t="s">
        <v>766</v>
      </c>
      <c r="B254" s="63" t="s">
        <v>215</v>
      </c>
      <c r="C254" s="76" t="s">
        <v>225</v>
      </c>
      <c r="D254" s="78">
        <v>43090.464641203704</v>
      </c>
      <c r="E254" s="76" t="s">
        <v>234</v>
      </c>
      <c r="F254" s="76"/>
      <c r="G254" s="76"/>
      <c r="H254" s="76"/>
      <c r="I254" s="78">
        <v>43090.464641203704</v>
      </c>
      <c r="J254" s="79" t="s">
        <v>1532</v>
      </c>
      <c r="K254" s="76"/>
      <c r="L254" s="76"/>
      <c r="M254" s="83" t="s">
        <v>1809</v>
      </c>
      <c r="N254" s="76"/>
      <c r="O254">
        <v>254</v>
      </c>
      <c r="P254" s="34" t="s">
        <v>64</v>
      </c>
    </row>
    <row r="255" spans="1:16" x14ac:dyDescent="0.25">
      <c r="A255" s="63" t="s">
        <v>767</v>
      </c>
      <c r="B255" s="63" t="s">
        <v>207</v>
      </c>
      <c r="C255" s="76" t="s">
        <v>225</v>
      </c>
      <c r="D255" s="78">
        <v>43090.464641203704</v>
      </c>
      <c r="E255" s="76" t="s">
        <v>231</v>
      </c>
      <c r="F255" s="79" t="s">
        <v>252</v>
      </c>
      <c r="G255" s="76" t="s">
        <v>266</v>
      </c>
      <c r="H255" s="76"/>
      <c r="I255" s="78">
        <v>43090.464641203704</v>
      </c>
      <c r="J255" s="79" t="s">
        <v>1533</v>
      </c>
      <c r="K255" s="76"/>
      <c r="L255" s="76"/>
      <c r="M255" s="83" t="s">
        <v>1810</v>
      </c>
      <c r="N255" s="76"/>
      <c r="O255">
        <v>255</v>
      </c>
      <c r="P255" s="34" t="s">
        <v>64</v>
      </c>
    </row>
    <row r="256" spans="1:16" x14ac:dyDescent="0.25">
      <c r="A256" s="63" t="s">
        <v>768</v>
      </c>
      <c r="B256" s="63" t="s">
        <v>768</v>
      </c>
      <c r="C256" s="76" t="s">
        <v>174</v>
      </c>
      <c r="D256" s="78">
        <v>43090.464641203704</v>
      </c>
      <c r="E256" s="76" t="s">
        <v>1057</v>
      </c>
      <c r="F256" s="79" t="s">
        <v>1195</v>
      </c>
      <c r="G256" s="76" t="s">
        <v>1248</v>
      </c>
      <c r="H256" s="76"/>
      <c r="I256" s="78">
        <v>43090.464641203704</v>
      </c>
      <c r="J256" s="79" t="s">
        <v>1534</v>
      </c>
      <c r="K256" s="76"/>
      <c r="L256" s="76"/>
      <c r="M256" s="83" t="s">
        <v>1811</v>
      </c>
      <c r="N256" s="76"/>
      <c r="O256">
        <v>256</v>
      </c>
      <c r="P256" s="34" t="s">
        <v>64</v>
      </c>
    </row>
    <row r="257" spans="1:16" x14ac:dyDescent="0.25">
      <c r="A257" s="63" t="s">
        <v>204</v>
      </c>
      <c r="B257" s="63" t="s">
        <v>223</v>
      </c>
      <c r="C257" s="76" t="s">
        <v>225</v>
      </c>
      <c r="D257" s="78">
        <v>43090.464166666665</v>
      </c>
      <c r="E257" s="76" t="s">
        <v>246</v>
      </c>
      <c r="F257" s="79" t="s">
        <v>263</v>
      </c>
      <c r="G257" s="76" t="s">
        <v>271</v>
      </c>
      <c r="H257" s="76" t="s">
        <v>287</v>
      </c>
      <c r="I257" s="78">
        <v>43090.464166666665</v>
      </c>
      <c r="J257" s="79" t="s">
        <v>303</v>
      </c>
      <c r="K257" s="76"/>
      <c r="L257" s="76"/>
      <c r="M257" s="83" t="s">
        <v>320</v>
      </c>
      <c r="N257" s="76"/>
      <c r="O257">
        <v>257</v>
      </c>
      <c r="P257" s="34" t="s">
        <v>64</v>
      </c>
    </row>
    <row r="258" spans="1:16" x14ac:dyDescent="0.25">
      <c r="A258" s="63" t="s">
        <v>204</v>
      </c>
      <c r="B258" s="63" t="s">
        <v>221</v>
      </c>
      <c r="C258" s="76" t="s">
        <v>225</v>
      </c>
      <c r="D258" s="78">
        <v>43090.464409722219</v>
      </c>
      <c r="E258" s="76" t="s">
        <v>1058</v>
      </c>
      <c r="F258" s="79" t="s">
        <v>1196</v>
      </c>
      <c r="G258" s="76" t="s">
        <v>271</v>
      </c>
      <c r="H258" s="76" t="s">
        <v>1300</v>
      </c>
      <c r="I258" s="78">
        <v>43090.464409722219</v>
      </c>
      <c r="J258" s="79" t="s">
        <v>1535</v>
      </c>
      <c r="K258" s="76"/>
      <c r="L258" s="76"/>
      <c r="M258" s="83" t="s">
        <v>1812</v>
      </c>
      <c r="N258" s="76"/>
      <c r="O258">
        <v>258</v>
      </c>
      <c r="P258" s="34" t="s">
        <v>64</v>
      </c>
    </row>
    <row r="259" spans="1:16" x14ac:dyDescent="0.25">
      <c r="A259" s="63" t="s">
        <v>204</v>
      </c>
      <c r="B259" s="63" t="s">
        <v>222</v>
      </c>
      <c r="C259" s="76" t="s">
        <v>225</v>
      </c>
      <c r="D259" s="78">
        <v>43090.464328703703</v>
      </c>
      <c r="E259" s="76" t="s">
        <v>1059</v>
      </c>
      <c r="F259" s="79" t="s">
        <v>1197</v>
      </c>
      <c r="G259" s="76" t="s">
        <v>271</v>
      </c>
      <c r="H259" s="76" t="s">
        <v>1301</v>
      </c>
      <c r="I259" s="78">
        <v>43090.464328703703</v>
      </c>
      <c r="J259" s="79" t="s">
        <v>1536</v>
      </c>
      <c r="K259" s="76"/>
      <c r="L259" s="76"/>
      <c r="M259" s="83" t="s">
        <v>1813</v>
      </c>
      <c r="N259" s="76"/>
      <c r="O259">
        <v>259</v>
      </c>
      <c r="P259" s="34" t="s">
        <v>64</v>
      </c>
    </row>
    <row r="260" spans="1:16" x14ac:dyDescent="0.25">
      <c r="A260" s="63" t="s">
        <v>204</v>
      </c>
      <c r="B260" s="63" t="s">
        <v>222</v>
      </c>
      <c r="C260" s="76" t="s">
        <v>225</v>
      </c>
      <c r="D260" s="78">
        <v>43090.464641203704</v>
      </c>
      <c r="E260" s="76" t="s">
        <v>1060</v>
      </c>
      <c r="F260" s="76"/>
      <c r="G260" s="76"/>
      <c r="H260" s="76" t="s">
        <v>1302</v>
      </c>
      <c r="I260" s="78">
        <v>43090.464641203704</v>
      </c>
      <c r="J260" s="79" t="s">
        <v>1537</v>
      </c>
      <c r="K260" s="76"/>
      <c r="L260" s="76"/>
      <c r="M260" s="83" t="s">
        <v>1814</v>
      </c>
      <c r="N260" s="76"/>
      <c r="O260">
        <v>260</v>
      </c>
      <c r="P260" s="34" t="s">
        <v>64</v>
      </c>
    </row>
    <row r="261" spans="1:16" x14ac:dyDescent="0.25">
      <c r="A261" s="63" t="s">
        <v>204</v>
      </c>
      <c r="B261" s="63" t="s">
        <v>224</v>
      </c>
      <c r="C261" s="76" t="s">
        <v>225</v>
      </c>
      <c r="D261" s="78">
        <v>43090.464166666665</v>
      </c>
      <c r="E261" s="76" t="s">
        <v>246</v>
      </c>
      <c r="F261" s="79" t="s">
        <v>263</v>
      </c>
      <c r="G261" s="76" t="s">
        <v>271</v>
      </c>
      <c r="H261" s="76" t="s">
        <v>287</v>
      </c>
      <c r="I261" s="78">
        <v>43090.464166666665</v>
      </c>
      <c r="J261" s="79" t="s">
        <v>303</v>
      </c>
      <c r="K261" s="76"/>
      <c r="L261" s="76"/>
      <c r="M261" s="83" t="s">
        <v>320</v>
      </c>
      <c r="N261" s="76"/>
      <c r="O261">
        <v>261</v>
      </c>
      <c r="P261" s="34" t="s">
        <v>64</v>
      </c>
    </row>
    <row r="262" spans="1:16" x14ac:dyDescent="0.25">
      <c r="A262" s="63" t="s">
        <v>204</v>
      </c>
      <c r="B262" s="63" t="s">
        <v>224</v>
      </c>
      <c r="C262" s="76" t="s">
        <v>225</v>
      </c>
      <c r="D262" s="78">
        <v>43090.464328703703</v>
      </c>
      <c r="E262" s="76" t="s">
        <v>1059</v>
      </c>
      <c r="F262" s="79" t="s">
        <v>1197</v>
      </c>
      <c r="G262" s="76" t="s">
        <v>271</v>
      </c>
      <c r="H262" s="76" t="s">
        <v>1301</v>
      </c>
      <c r="I262" s="78">
        <v>43090.464328703703</v>
      </c>
      <c r="J262" s="79" t="s">
        <v>1536</v>
      </c>
      <c r="K262" s="76"/>
      <c r="L262" s="76"/>
      <c r="M262" s="83" t="s">
        <v>1813</v>
      </c>
      <c r="N262" s="76"/>
      <c r="O262">
        <v>262</v>
      </c>
      <c r="P262" s="34" t="s">
        <v>64</v>
      </c>
    </row>
    <row r="263" spans="1:16" x14ac:dyDescent="0.25">
      <c r="A263" s="63" t="s">
        <v>204</v>
      </c>
      <c r="B263" s="63" t="s">
        <v>224</v>
      </c>
      <c r="C263" s="76" t="s">
        <v>225</v>
      </c>
      <c r="D263" s="78">
        <v>43090.464409722219</v>
      </c>
      <c r="E263" s="76" t="s">
        <v>1058</v>
      </c>
      <c r="F263" s="79" t="s">
        <v>1196</v>
      </c>
      <c r="G263" s="76" t="s">
        <v>271</v>
      </c>
      <c r="H263" s="76" t="s">
        <v>1300</v>
      </c>
      <c r="I263" s="78">
        <v>43090.464409722219</v>
      </c>
      <c r="J263" s="79" t="s">
        <v>1535</v>
      </c>
      <c r="K263" s="76"/>
      <c r="L263" s="76"/>
      <c r="M263" s="83" t="s">
        <v>1812</v>
      </c>
      <c r="N263" s="76"/>
      <c r="O263">
        <v>263</v>
      </c>
      <c r="P263" s="34" t="s">
        <v>64</v>
      </c>
    </row>
    <row r="264" spans="1:16" x14ac:dyDescent="0.25">
      <c r="A264" s="63" t="s">
        <v>204</v>
      </c>
      <c r="B264" s="63" t="s">
        <v>224</v>
      </c>
      <c r="C264" s="76" t="s">
        <v>225</v>
      </c>
      <c r="D264" s="78">
        <v>43090.464641203704</v>
      </c>
      <c r="E264" s="76" t="s">
        <v>1060</v>
      </c>
      <c r="F264" s="76"/>
      <c r="G264" s="76"/>
      <c r="H264" s="76" t="s">
        <v>1302</v>
      </c>
      <c r="I264" s="78">
        <v>43090.464641203704</v>
      </c>
      <c r="J264" s="79" t="s">
        <v>1537</v>
      </c>
      <c r="K264" s="76"/>
      <c r="L264" s="76"/>
      <c r="M264" s="83" t="s">
        <v>1814</v>
      </c>
      <c r="N264" s="76"/>
      <c r="O264">
        <v>264</v>
      </c>
      <c r="P264" s="34" t="s">
        <v>64</v>
      </c>
    </row>
    <row r="265" spans="1:16" x14ac:dyDescent="0.25">
      <c r="A265" s="63" t="s">
        <v>769</v>
      </c>
      <c r="B265" s="63" t="s">
        <v>769</v>
      </c>
      <c r="C265" s="76" t="s">
        <v>174</v>
      </c>
      <c r="D265" s="78">
        <v>43090.464641203704</v>
      </c>
      <c r="E265" s="76" t="s">
        <v>1061</v>
      </c>
      <c r="F265" s="79" t="s">
        <v>1198</v>
      </c>
      <c r="G265" s="76" t="s">
        <v>265</v>
      </c>
      <c r="H265" s="76"/>
      <c r="I265" s="78">
        <v>43090.464641203704</v>
      </c>
      <c r="J265" s="79" t="s">
        <v>1538</v>
      </c>
      <c r="K265" s="76"/>
      <c r="L265" s="76"/>
      <c r="M265" s="83" t="s">
        <v>1815</v>
      </c>
      <c r="N265" s="76"/>
      <c r="O265">
        <v>265</v>
      </c>
      <c r="P265" s="34" t="s">
        <v>64</v>
      </c>
    </row>
    <row r="266" spans="1:16" x14ac:dyDescent="0.25">
      <c r="A266" s="63" t="s">
        <v>770</v>
      </c>
      <c r="B266" s="63" t="s">
        <v>770</v>
      </c>
      <c r="C266" s="76" t="s">
        <v>174</v>
      </c>
      <c r="D266" s="78">
        <v>43090.46465277778</v>
      </c>
      <c r="E266" s="76" t="s">
        <v>1062</v>
      </c>
      <c r="F266" s="76" t="s">
        <v>1199</v>
      </c>
      <c r="G266" s="76" t="s">
        <v>273</v>
      </c>
      <c r="H266" s="76"/>
      <c r="I266" s="78">
        <v>43090.46465277778</v>
      </c>
      <c r="J266" s="79" t="s">
        <v>1539</v>
      </c>
      <c r="K266" s="76"/>
      <c r="L266" s="76"/>
      <c r="M266" s="83" t="s">
        <v>1816</v>
      </c>
      <c r="N266" s="76"/>
      <c r="O266">
        <v>266</v>
      </c>
      <c r="P266" s="34" t="s">
        <v>64</v>
      </c>
    </row>
    <row r="267" spans="1:16" x14ac:dyDescent="0.25">
      <c r="A267" s="63" t="s">
        <v>771</v>
      </c>
      <c r="B267" s="63" t="s">
        <v>771</v>
      </c>
      <c r="C267" s="76" t="s">
        <v>174</v>
      </c>
      <c r="D267" s="78">
        <v>43090.46465277778</v>
      </c>
      <c r="E267" s="76" t="s">
        <v>1063</v>
      </c>
      <c r="F267" s="76"/>
      <c r="G267" s="76"/>
      <c r="H267" s="76"/>
      <c r="I267" s="78">
        <v>43090.46465277778</v>
      </c>
      <c r="J267" s="79" t="s">
        <v>1540</v>
      </c>
      <c r="K267" s="76"/>
      <c r="L267" s="76"/>
      <c r="M267" s="83" t="s">
        <v>1817</v>
      </c>
      <c r="N267" s="76"/>
      <c r="O267">
        <v>267</v>
      </c>
      <c r="P267" s="34" t="s">
        <v>64</v>
      </c>
    </row>
    <row r="268" spans="1:16" x14ac:dyDescent="0.25">
      <c r="A268" s="63" t="s">
        <v>772</v>
      </c>
      <c r="B268" s="63" t="s">
        <v>772</v>
      </c>
      <c r="C268" s="76" t="s">
        <v>174</v>
      </c>
      <c r="D268" s="78">
        <v>43090.46465277778</v>
      </c>
      <c r="E268" s="76" t="s">
        <v>991</v>
      </c>
      <c r="F268" s="76"/>
      <c r="G268" s="76"/>
      <c r="H268" s="76"/>
      <c r="I268" s="78">
        <v>43090.46465277778</v>
      </c>
      <c r="J268" s="79" t="s">
        <v>1541</v>
      </c>
      <c r="K268" s="76"/>
      <c r="L268" s="76"/>
      <c r="M268" s="83" t="s">
        <v>1818</v>
      </c>
      <c r="N268" s="76"/>
      <c r="O268">
        <v>268</v>
      </c>
      <c r="P268" s="34" t="s">
        <v>64</v>
      </c>
    </row>
    <row r="269" spans="1:16" x14ac:dyDescent="0.25">
      <c r="A269" s="63" t="s">
        <v>773</v>
      </c>
      <c r="B269" s="63" t="s">
        <v>773</v>
      </c>
      <c r="C269" s="76" t="s">
        <v>174</v>
      </c>
      <c r="D269" s="78">
        <v>43090.46465277778</v>
      </c>
      <c r="E269" s="76" t="s">
        <v>979</v>
      </c>
      <c r="F269" s="76"/>
      <c r="G269" s="76"/>
      <c r="H269" s="76"/>
      <c r="I269" s="78">
        <v>43090.46465277778</v>
      </c>
      <c r="J269" s="79" t="s">
        <v>1542</v>
      </c>
      <c r="K269" s="76"/>
      <c r="L269" s="76"/>
      <c r="M269" s="83" t="s">
        <v>1819</v>
      </c>
      <c r="N269" s="76"/>
      <c r="O269">
        <v>269</v>
      </c>
      <c r="P269" s="34" t="s">
        <v>64</v>
      </c>
    </row>
    <row r="270" spans="1:16" x14ac:dyDescent="0.25">
      <c r="A270" s="63" t="s">
        <v>774</v>
      </c>
      <c r="B270" s="63" t="s">
        <v>774</v>
      </c>
      <c r="C270" s="76" t="s">
        <v>174</v>
      </c>
      <c r="D270" s="78">
        <v>43090.46465277778</v>
      </c>
      <c r="E270" s="76" t="s">
        <v>1064</v>
      </c>
      <c r="F270" s="76"/>
      <c r="G270" s="76"/>
      <c r="H270" s="76"/>
      <c r="I270" s="78">
        <v>43090.46465277778</v>
      </c>
      <c r="J270" s="79" t="s">
        <v>1543</v>
      </c>
      <c r="K270" s="76"/>
      <c r="L270" s="76"/>
      <c r="M270" s="83" t="s">
        <v>1820</v>
      </c>
      <c r="N270" s="76"/>
      <c r="O270">
        <v>270</v>
      </c>
      <c r="P270" s="34" t="s">
        <v>64</v>
      </c>
    </row>
    <row r="271" spans="1:16" x14ac:dyDescent="0.25">
      <c r="A271" s="63" t="s">
        <v>775</v>
      </c>
      <c r="B271" s="63" t="s">
        <v>875</v>
      </c>
      <c r="C271" s="76" t="s">
        <v>225</v>
      </c>
      <c r="D271" s="78">
        <v>43090.46465277778</v>
      </c>
      <c r="E271" s="76" t="s">
        <v>1065</v>
      </c>
      <c r="F271" s="79" t="s">
        <v>1200</v>
      </c>
      <c r="G271" s="76" t="s">
        <v>265</v>
      </c>
      <c r="H271" s="76"/>
      <c r="I271" s="78">
        <v>43090.46465277778</v>
      </c>
      <c r="J271" s="79" t="s">
        <v>1544</v>
      </c>
      <c r="K271" s="76"/>
      <c r="L271" s="76"/>
      <c r="M271" s="83" t="s">
        <v>1821</v>
      </c>
      <c r="N271" s="76"/>
      <c r="O271">
        <v>271</v>
      </c>
      <c r="P271" s="34" t="s">
        <v>64</v>
      </c>
    </row>
    <row r="272" spans="1:16" x14ac:dyDescent="0.25">
      <c r="A272" s="63" t="s">
        <v>776</v>
      </c>
      <c r="B272" s="63" t="s">
        <v>776</v>
      </c>
      <c r="C272" s="76" t="s">
        <v>174</v>
      </c>
      <c r="D272" s="78">
        <v>43090.46465277778</v>
      </c>
      <c r="E272" s="76" t="s">
        <v>1066</v>
      </c>
      <c r="F272" s="76"/>
      <c r="G272" s="76"/>
      <c r="H272" s="76" t="s">
        <v>1303</v>
      </c>
      <c r="I272" s="78">
        <v>43090.46465277778</v>
      </c>
      <c r="J272" s="79" t="s">
        <v>1545</v>
      </c>
      <c r="K272" s="76"/>
      <c r="L272" s="76"/>
      <c r="M272" s="83" t="s">
        <v>1822</v>
      </c>
      <c r="N272" s="76"/>
      <c r="O272">
        <v>272</v>
      </c>
      <c r="P272" s="34" t="s">
        <v>64</v>
      </c>
    </row>
    <row r="273" spans="1:16" x14ac:dyDescent="0.25">
      <c r="A273" s="63" t="s">
        <v>777</v>
      </c>
      <c r="B273" s="63" t="s">
        <v>777</v>
      </c>
      <c r="C273" s="76" t="s">
        <v>174</v>
      </c>
      <c r="D273" s="78">
        <v>43090.46465277778</v>
      </c>
      <c r="E273" s="76" t="s">
        <v>1067</v>
      </c>
      <c r="F273" s="76"/>
      <c r="G273" s="76"/>
      <c r="H273" s="76"/>
      <c r="I273" s="78">
        <v>43090.46465277778</v>
      </c>
      <c r="J273" s="79" t="s">
        <v>1546</v>
      </c>
      <c r="K273" s="76"/>
      <c r="L273" s="76"/>
      <c r="M273" s="83" t="s">
        <v>1823</v>
      </c>
      <c r="N273" s="76"/>
      <c r="O273">
        <v>273</v>
      </c>
      <c r="P273" s="34" t="s">
        <v>64</v>
      </c>
    </row>
    <row r="274" spans="1:16" x14ac:dyDescent="0.25">
      <c r="A274" s="63" t="s">
        <v>778</v>
      </c>
      <c r="B274" s="63" t="s">
        <v>820</v>
      </c>
      <c r="C274" s="76" t="s">
        <v>225</v>
      </c>
      <c r="D274" s="78">
        <v>43090.46466435185</v>
      </c>
      <c r="E274" s="76" t="s">
        <v>919</v>
      </c>
      <c r="F274" s="76"/>
      <c r="G274" s="76"/>
      <c r="H274" s="76" t="s">
        <v>1259</v>
      </c>
      <c r="I274" s="78">
        <v>43090.46466435185</v>
      </c>
      <c r="J274" s="79" t="s">
        <v>1547</v>
      </c>
      <c r="K274" s="76"/>
      <c r="L274" s="76"/>
      <c r="M274" s="83" t="s">
        <v>1824</v>
      </c>
      <c r="N274" s="76"/>
      <c r="O274">
        <v>274</v>
      </c>
      <c r="P274" s="34" t="s">
        <v>64</v>
      </c>
    </row>
    <row r="275" spans="1:16" x14ac:dyDescent="0.25">
      <c r="A275" s="63" t="s">
        <v>779</v>
      </c>
      <c r="B275" s="63" t="s">
        <v>876</v>
      </c>
      <c r="C275" s="76" t="s">
        <v>225</v>
      </c>
      <c r="D275" s="78">
        <v>43090.46466435185</v>
      </c>
      <c r="E275" s="76" t="s">
        <v>1068</v>
      </c>
      <c r="F275" s="79" t="s">
        <v>1201</v>
      </c>
      <c r="G275" s="76" t="s">
        <v>264</v>
      </c>
      <c r="H275" s="76"/>
      <c r="I275" s="78">
        <v>43090.46466435185</v>
      </c>
      <c r="J275" s="79" t="s">
        <v>1548</v>
      </c>
      <c r="K275" s="76"/>
      <c r="L275" s="76"/>
      <c r="M275" s="83" t="s">
        <v>1825</v>
      </c>
      <c r="N275" s="76"/>
      <c r="O275">
        <v>275</v>
      </c>
      <c r="P275" s="34" t="s">
        <v>64</v>
      </c>
    </row>
    <row r="276" spans="1:16" x14ac:dyDescent="0.25">
      <c r="A276" s="63" t="s">
        <v>780</v>
      </c>
      <c r="B276" s="63" t="s">
        <v>877</v>
      </c>
      <c r="C276" s="76" t="s">
        <v>225</v>
      </c>
      <c r="D276" s="78">
        <v>43090.46466435185</v>
      </c>
      <c r="E276" s="76" t="s">
        <v>1069</v>
      </c>
      <c r="F276" s="79" t="s">
        <v>1202</v>
      </c>
      <c r="G276" s="76" t="s">
        <v>1236</v>
      </c>
      <c r="H276" s="76"/>
      <c r="I276" s="78">
        <v>43090.46466435185</v>
      </c>
      <c r="J276" s="79" t="s">
        <v>1549</v>
      </c>
      <c r="K276" s="76"/>
      <c r="L276" s="76"/>
      <c r="M276" s="83" t="s">
        <v>1826</v>
      </c>
      <c r="N276" s="76"/>
      <c r="O276">
        <v>276</v>
      </c>
      <c r="P276" s="34" t="s">
        <v>64</v>
      </c>
    </row>
    <row r="277" spans="1:16" x14ac:dyDescent="0.25">
      <c r="A277" s="63" t="s">
        <v>780</v>
      </c>
      <c r="B277" s="63" t="s">
        <v>878</v>
      </c>
      <c r="C277" s="76" t="s">
        <v>225</v>
      </c>
      <c r="D277" s="78">
        <v>43090.46466435185</v>
      </c>
      <c r="E277" s="76" t="s">
        <v>1069</v>
      </c>
      <c r="F277" s="79" t="s">
        <v>1202</v>
      </c>
      <c r="G277" s="76" t="s">
        <v>1236</v>
      </c>
      <c r="H277" s="76"/>
      <c r="I277" s="78">
        <v>43090.46466435185</v>
      </c>
      <c r="J277" s="79" t="s">
        <v>1549</v>
      </c>
      <c r="K277" s="76"/>
      <c r="L277" s="76"/>
      <c r="M277" s="83" t="s">
        <v>1826</v>
      </c>
      <c r="N277" s="76"/>
      <c r="O277">
        <v>277</v>
      </c>
      <c r="P277" s="34" t="s">
        <v>64</v>
      </c>
    </row>
    <row r="278" spans="1:16" x14ac:dyDescent="0.25">
      <c r="A278" s="63" t="s">
        <v>781</v>
      </c>
      <c r="B278" s="63" t="s">
        <v>879</v>
      </c>
      <c r="C278" s="76" t="s">
        <v>225</v>
      </c>
      <c r="D278" s="78">
        <v>43090.464675925927</v>
      </c>
      <c r="E278" s="76" t="s">
        <v>1070</v>
      </c>
      <c r="F278" s="76"/>
      <c r="G278" s="76"/>
      <c r="H278" s="76"/>
      <c r="I278" s="78">
        <v>43090.464675925927</v>
      </c>
      <c r="J278" s="79" t="s">
        <v>1550</v>
      </c>
      <c r="K278" s="76"/>
      <c r="L278" s="76"/>
      <c r="M278" s="83" t="s">
        <v>1827</v>
      </c>
      <c r="N278" s="76"/>
      <c r="O278">
        <v>278</v>
      </c>
      <c r="P278" s="34" t="s">
        <v>64</v>
      </c>
    </row>
    <row r="279" spans="1:16" x14ac:dyDescent="0.25">
      <c r="A279" s="63" t="s">
        <v>782</v>
      </c>
      <c r="B279" s="63" t="s">
        <v>782</v>
      </c>
      <c r="C279" s="76" t="s">
        <v>174</v>
      </c>
      <c r="D279" s="78">
        <v>43090.464675925927</v>
      </c>
      <c r="E279" s="76" t="s">
        <v>1071</v>
      </c>
      <c r="F279" s="79" t="s">
        <v>1203</v>
      </c>
      <c r="G279" s="76" t="s">
        <v>264</v>
      </c>
      <c r="H279" s="76"/>
      <c r="I279" s="78">
        <v>43090.464675925927</v>
      </c>
      <c r="J279" s="79" t="s">
        <v>1551</v>
      </c>
      <c r="K279" s="76"/>
      <c r="L279" s="76"/>
      <c r="M279" s="83" t="s">
        <v>1828</v>
      </c>
      <c r="N279" s="76"/>
      <c r="O279">
        <v>279</v>
      </c>
      <c r="P279" s="34" t="s">
        <v>64</v>
      </c>
    </row>
    <row r="280" spans="1:16" x14ac:dyDescent="0.25">
      <c r="A280" s="63" t="s">
        <v>783</v>
      </c>
      <c r="B280" s="63" t="s">
        <v>880</v>
      </c>
      <c r="C280" s="76" t="s">
        <v>225</v>
      </c>
      <c r="D280" s="78">
        <v>43090.464675925927</v>
      </c>
      <c r="E280" s="76" t="s">
        <v>1072</v>
      </c>
      <c r="F280" s="79" t="s">
        <v>1204</v>
      </c>
      <c r="G280" s="76" t="s">
        <v>267</v>
      </c>
      <c r="H280" s="76" t="s">
        <v>1304</v>
      </c>
      <c r="I280" s="78">
        <v>43090.464675925927</v>
      </c>
      <c r="J280" s="79" t="s">
        <v>1552</v>
      </c>
      <c r="K280" s="76"/>
      <c r="L280" s="76"/>
      <c r="M280" s="83" t="s">
        <v>1829</v>
      </c>
      <c r="N280" s="76"/>
      <c r="O280">
        <v>280</v>
      </c>
      <c r="P280" s="34" t="s">
        <v>64</v>
      </c>
    </row>
    <row r="281" spans="1:16" x14ac:dyDescent="0.25">
      <c r="A281" s="63" t="s">
        <v>784</v>
      </c>
      <c r="B281" s="63" t="s">
        <v>207</v>
      </c>
      <c r="C281" s="76" t="s">
        <v>225</v>
      </c>
      <c r="D281" s="78">
        <v>43090.464687500003</v>
      </c>
      <c r="E281" s="76" t="s">
        <v>231</v>
      </c>
      <c r="F281" s="79" t="s">
        <v>252</v>
      </c>
      <c r="G281" s="76" t="s">
        <v>266</v>
      </c>
      <c r="H281" s="76"/>
      <c r="I281" s="78">
        <v>43090.464687500003</v>
      </c>
      <c r="J281" s="79" t="s">
        <v>1553</v>
      </c>
      <c r="K281" s="76"/>
      <c r="L281" s="76"/>
      <c r="M281" s="83" t="s">
        <v>1830</v>
      </c>
      <c r="N281" s="76"/>
      <c r="O281">
        <v>281</v>
      </c>
      <c r="P281" s="34" t="s">
        <v>64</v>
      </c>
    </row>
    <row r="282" spans="1:16" x14ac:dyDescent="0.25">
      <c r="A282" s="63" t="s">
        <v>785</v>
      </c>
      <c r="B282" s="63" t="s">
        <v>881</v>
      </c>
      <c r="C282" s="76" t="s">
        <v>226</v>
      </c>
      <c r="D282" s="78">
        <v>43090.464687500003</v>
      </c>
      <c r="E282" s="76" t="s">
        <v>1073</v>
      </c>
      <c r="F282" s="76"/>
      <c r="G282" s="76"/>
      <c r="H282" s="76"/>
      <c r="I282" s="78">
        <v>43090.464687500003</v>
      </c>
      <c r="J282" s="79" t="s">
        <v>1554</v>
      </c>
      <c r="K282" s="76"/>
      <c r="L282" s="76"/>
      <c r="M282" s="83" t="s">
        <v>1831</v>
      </c>
      <c r="N282" s="83" t="s">
        <v>1873</v>
      </c>
      <c r="O282" s="81">
        <v>282</v>
      </c>
      <c r="P282" s="91" t="s">
        <v>64</v>
      </c>
    </row>
    <row r="283" spans="1:16" x14ac:dyDescent="0.25">
      <c r="A283" s="63" t="s">
        <v>786</v>
      </c>
      <c r="B283" s="63" t="s">
        <v>207</v>
      </c>
      <c r="C283" s="76" t="s">
        <v>225</v>
      </c>
      <c r="D283" s="78">
        <v>43090.464687500003</v>
      </c>
      <c r="E283" s="76" t="s">
        <v>231</v>
      </c>
      <c r="F283" s="79" t="s">
        <v>252</v>
      </c>
      <c r="G283" s="76" t="s">
        <v>266</v>
      </c>
      <c r="H283" s="76"/>
      <c r="I283" s="78">
        <v>43090.464687500003</v>
      </c>
      <c r="J283" s="79" t="s">
        <v>1555</v>
      </c>
      <c r="K283" s="76"/>
      <c r="L283" s="76"/>
      <c r="M283" s="83" t="s">
        <v>1832</v>
      </c>
      <c r="N283" s="76"/>
      <c r="O283">
        <v>283</v>
      </c>
      <c r="P283" s="34" t="s">
        <v>64</v>
      </c>
    </row>
    <row r="284" spans="1:16" x14ac:dyDescent="0.25">
      <c r="A284" s="63" t="s">
        <v>787</v>
      </c>
      <c r="B284" s="63" t="s">
        <v>207</v>
      </c>
      <c r="C284" s="76" t="s">
        <v>225</v>
      </c>
      <c r="D284" s="78">
        <v>43090.464687500003</v>
      </c>
      <c r="E284" s="76" t="s">
        <v>229</v>
      </c>
      <c r="F284" s="79" t="s">
        <v>251</v>
      </c>
      <c r="G284" s="76" t="s">
        <v>266</v>
      </c>
      <c r="H284" s="76"/>
      <c r="I284" s="78">
        <v>43090.464687500003</v>
      </c>
      <c r="J284" s="79" t="s">
        <v>1556</v>
      </c>
      <c r="K284" s="76"/>
      <c r="L284" s="76"/>
      <c r="M284" s="83" t="s">
        <v>1833</v>
      </c>
      <c r="N284" s="76"/>
      <c r="O284">
        <v>284</v>
      </c>
      <c r="P284" s="34" t="s">
        <v>64</v>
      </c>
    </row>
    <row r="285" spans="1:16" x14ac:dyDescent="0.25">
      <c r="A285" s="63" t="s">
        <v>788</v>
      </c>
      <c r="B285" s="63" t="s">
        <v>788</v>
      </c>
      <c r="C285" s="76" t="s">
        <v>174</v>
      </c>
      <c r="D285" s="78">
        <v>43090.464687500003</v>
      </c>
      <c r="E285" s="76" t="s">
        <v>1074</v>
      </c>
      <c r="F285" s="76"/>
      <c r="G285" s="76"/>
      <c r="H285" s="76"/>
      <c r="I285" s="78">
        <v>43090.464687500003</v>
      </c>
      <c r="J285" s="79" t="s">
        <v>1557</v>
      </c>
      <c r="K285" s="76"/>
      <c r="L285" s="76"/>
      <c r="M285" s="83" t="s">
        <v>1834</v>
      </c>
      <c r="N285" s="76"/>
      <c r="O285">
        <v>285</v>
      </c>
      <c r="P285" s="34" t="s">
        <v>64</v>
      </c>
    </row>
    <row r="286" spans="1:16" x14ac:dyDescent="0.25">
      <c r="A286" s="63" t="s">
        <v>789</v>
      </c>
      <c r="B286" s="63" t="s">
        <v>789</v>
      </c>
      <c r="C286" s="76" t="s">
        <v>174</v>
      </c>
      <c r="D286" s="78">
        <v>43090.464687500003</v>
      </c>
      <c r="E286" s="79" t="s">
        <v>1075</v>
      </c>
      <c r="F286" s="79" t="s">
        <v>1205</v>
      </c>
      <c r="G286" s="76" t="s">
        <v>275</v>
      </c>
      <c r="H286" s="76"/>
      <c r="I286" s="78">
        <v>43090.464687500003</v>
      </c>
      <c r="J286" s="79" t="s">
        <v>1558</v>
      </c>
      <c r="K286" s="76"/>
      <c r="L286" s="76"/>
      <c r="M286" s="83" t="s">
        <v>1835</v>
      </c>
      <c r="N286" s="83" t="s">
        <v>1874</v>
      </c>
      <c r="O286" s="81">
        <v>286</v>
      </c>
      <c r="P286" s="91" t="s">
        <v>64</v>
      </c>
    </row>
    <row r="287" spans="1:16" x14ac:dyDescent="0.25">
      <c r="A287" s="63" t="s">
        <v>790</v>
      </c>
      <c r="B287" s="63" t="s">
        <v>882</v>
      </c>
      <c r="C287" s="76" t="s">
        <v>225</v>
      </c>
      <c r="D287" s="78">
        <v>43090.464687500003</v>
      </c>
      <c r="E287" s="76" t="s">
        <v>1076</v>
      </c>
      <c r="F287" s="79" t="s">
        <v>1206</v>
      </c>
      <c r="G287" s="76" t="s">
        <v>267</v>
      </c>
      <c r="H287" s="76"/>
      <c r="I287" s="78">
        <v>43090.464687500003</v>
      </c>
      <c r="J287" s="79" t="s">
        <v>1559</v>
      </c>
      <c r="K287" s="76"/>
      <c r="L287" s="76"/>
      <c r="M287" s="83" t="s">
        <v>1836</v>
      </c>
      <c r="N287" s="76"/>
      <c r="O287">
        <v>287</v>
      </c>
      <c r="P287" s="34" t="s">
        <v>64</v>
      </c>
    </row>
    <row r="288" spans="1:16" x14ac:dyDescent="0.25">
      <c r="A288" s="63" t="s">
        <v>791</v>
      </c>
      <c r="B288" s="63" t="s">
        <v>791</v>
      </c>
      <c r="C288" s="76" t="s">
        <v>174</v>
      </c>
      <c r="D288" s="78">
        <v>43090.464270833334</v>
      </c>
      <c r="E288" s="76" t="s">
        <v>1077</v>
      </c>
      <c r="F288" s="76"/>
      <c r="G288" s="76"/>
      <c r="H288" s="76" t="s">
        <v>1305</v>
      </c>
      <c r="I288" s="78">
        <v>43090.464270833334</v>
      </c>
      <c r="J288" s="79" t="s">
        <v>1560</v>
      </c>
      <c r="K288" s="76"/>
      <c r="L288" s="76"/>
      <c r="M288" s="83" t="s">
        <v>1837</v>
      </c>
      <c r="N288" s="76"/>
      <c r="O288">
        <v>288</v>
      </c>
      <c r="P288" s="34" t="s">
        <v>64</v>
      </c>
    </row>
    <row r="289" spans="1:16" x14ac:dyDescent="0.25">
      <c r="A289" s="63" t="s">
        <v>791</v>
      </c>
      <c r="B289" s="63" t="s">
        <v>791</v>
      </c>
      <c r="C289" s="76" t="s">
        <v>174</v>
      </c>
      <c r="D289" s="78">
        <v>43090.464375000003</v>
      </c>
      <c r="E289" s="76" t="s">
        <v>1078</v>
      </c>
      <c r="F289" s="76"/>
      <c r="G289" s="76"/>
      <c r="H289" s="76" t="s">
        <v>1297</v>
      </c>
      <c r="I289" s="78">
        <v>43090.464375000003</v>
      </c>
      <c r="J289" s="79" t="s">
        <v>1561</v>
      </c>
      <c r="K289" s="76"/>
      <c r="L289" s="76"/>
      <c r="M289" s="83" t="s">
        <v>1838</v>
      </c>
      <c r="N289" s="76"/>
      <c r="O289">
        <v>289</v>
      </c>
      <c r="P289" s="34" t="s">
        <v>64</v>
      </c>
    </row>
    <row r="290" spans="1:16" x14ac:dyDescent="0.25">
      <c r="A290" s="63" t="s">
        <v>791</v>
      </c>
      <c r="B290" s="63" t="s">
        <v>791</v>
      </c>
      <c r="C290" s="76" t="s">
        <v>174</v>
      </c>
      <c r="D290" s="78">
        <v>43090.464479166665</v>
      </c>
      <c r="E290" s="76" t="s">
        <v>1078</v>
      </c>
      <c r="F290" s="76"/>
      <c r="G290" s="76"/>
      <c r="H290" s="76" t="s">
        <v>1297</v>
      </c>
      <c r="I290" s="78">
        <v>43090.464479166665</v>
      </c>
      <c r="J290" s="79" t="s">
        <v>1562</v>
      </c>
      <c r="K290" s="76"/>
      <c r="L290" s="76"/>
      <c r="M290" s="83" t="s">
        <v>1839</v>
      </c>
      <c r="N290" s="76"/>
      <c r="O290">
        <v>290</v>
      </c>
      <c r="P290" s="34" t="s">
        <v>64</v>
      </c>
    </row>
    <row r="291" spans="1:16" x14ac:dyDescent="0.25">
      <c r="A291" s="63" t="s">
        <v>791</v>
      </c>
      <c r="B291" s="63" t="s">
        <v>791</v>
      </c>
      <c r="C291" s="76" t="s">
        <v>174</v>
      </c>
      <c r="D291" s="78">
        <v>43090.464594907404</v>
      </c>
      <c r="E291" s="76" t="s">
        <v>1079</v>
      </c>
      <c r="F291" s="76"/>
      <c r="G291" s="76"/>
      <c r="H291" s="76" t="s">
        <v>1306</v>
      </c>
      <c r="I291" s="78">
        <v>43090.464594907404</v>
      </c>
      <c r="J291" s="79" t="s">
        <v>1563</v>
      </c>
      <c r="K291" s="76"/>
      <c r="L291" s="76"/>
      <c r="M291" s="83" t="s">
        <v>1840</v>
      </c>
      <c r="N291" s="76"/>
      <c r="O291">
        <v>291</v>
      </c>
      <c r="P291" s="34" t="s">
        <v>64</v>
      </c>
    </row>
    <row r="292" spans="1:16" x14ac:dyDescent="0.25">
      <c r="A292" s="63" t="s">
        <v>791</v>
      </c>
      <c r="B292" s="63" t="s">
        <v>791</v>
      </c>
      <c r="C292" s="76" t="s">
        <v>174</v>
      </c>
      <c r="D292" s="78">
        <v>43090.464687500003</v>
      </c>
      <c r="E292" s="76" t="s">
        <v>1080</v>
      </c>
      <c r="F292" s="76"/>
      <c r="G292" s="76"/>
      <c r="H292" s="76"/>
      <c r="I292" s="78">
        <v>43090.464687500003</v>
      </c>
      <c r="J292" s="79" t="s">
        <v>1564</v>
      </c>
      <c r="K292" s="76"/>
      <c r="L292" s="76"/>
      <c r="M292" s="83" t="s">
        <v>1841</v>
      </c>
      <c r="N292" s="76"/>
      <c r="O292">
        <v>292</v>
      </c>
      <c r="P292" s="34" t="s">
        <v>64</v>
      </c>
    </row>
    <row r="293" spans="1:16" x14ac:dyDescent="0.25">
      <c r="A293" s="63" t="s">
        <v>792</v>
      </c>
      <c r="B293" s="63" t="s">
        <v>883</v>
      </c>
      <c r="C293" s="76" t="s">
        <v>225</v>
      </c>
      <c r="D293" s="78">
        <v>43090.464699074073</v>
      </c>
      <c r="E293" s="76" t="s">
        <v>1081</v>
      </c>
      <c r="F293" s="76"/>
      <c r="G293" s="76"/>
      <c r="H293" s="76"/>
      <c r="I293" s="78">
        <v>43090.464699074073</v>
      </c>
      <c r="J293" s="79" t="s">
        <v>1565</v>
      </c>
      <c r="K293" s="76"/>
      <c r="L293" s="76"/>
      <c r="M293" s="83" t="s">
        <v>1842</v>
      </c>
      <c r="N293" s="76"/>
      <c r="O293">
        <v>293</v>
      </c>
      <c r="P293" s="34" t="s">
        <v>64</v>
      </c>
    </row>
    <row r="294" spans="1:16" x14ac:dyDescent="0.25">
      <c r="A294" s="63" t="s">
        <v>793</v>
      </c>
      <c r="B294" s="63" t="s">
        <v>884</v>
      </c>
      <c r="C294" s="76" t="s">
        <v>225</v>
      </c>
      <c r="D294" s="78">
        <v>43090.464699074073</v>
      </c>
      <c r="E294" s="76" t="s">
        <v>1082</v>
      </c>
      <c r="F294" s="76"/>
      <c r="G294" s="76"/>
      <c r="H294" s="76" t="s">
        <v>1307</v>
      </c>
      <c r="I294" s="78">
        <v>43090.464699074073</v>
      </c>
      <c r="J294" s="79" t="s">
        <v>1566</v>
      </c>
      <c r="K294" s="76"/>
      <c r="L294" s="76"/>
      <c r="M294" s="83" t="s">
        <v>1843</v>
      </c>
      <c r="N294" s="76"/>
      <c r="O294">
        <v>294</v>
      </c>
      <c r="P294" s="34" t="s">
        <v>64</v>
      </c>
    </row>
    <row r="295" spans="1:16" x14ac:dyDescent="0.25">
      <c r="A295" s="63" t="s">
        <v>793</v>
      </c>
      <c r="B295" s="63" t="s">
        <v>885</v>
      </c>
      <c r="C295" s="76" t="s">
        <v>225</v>
      </c>
      <c r="D295" s="78">
        <v>43090.464699074073</v>
      </c>
      <c r="E295" s="76" t="s">
        <v>1082</v>
      </c>
      <c r="F295" s="76"/>
      <c r="G295" s="76"/>
      <c r="H295" s="76" t="s">
        <v>1307</v>
      </c>
      <c r="I295" s="78">
        <v>43090.464699074073</v>
      </c>
      <c r="J295" s="79" t="s">
        <v>1566</v>
      </c>
      <c r="K295" s="76"/>
      <c r="L295" s="76"/>
      <c r="M295" s="83" t="s">
        <v>1843</v>
      </c>
      <c r="N295" s="76"/>
      <c r="O295">
        <v>295</v>
      </c>
      <c r="P295" s="34" t="s">
        <v>64</v>
      </c>
    </row>
    <row r="296" spans="1:16" x14ac:dyDescent="0.25">
      <c r="A296" s="63" t="s">
        <v>794</v>
      </c>
      <c r="B296" s="63" t="s">
        <v>794</v>
      </c>
      <c r="C296" s="76" t="s">
        <v>174</v>
      </c>
      <c r="D296" s="78">
        <v>43090.464594907404</v>
      </c>
      <c r="E296" s="76" t="s">
        <v>1083</v>
      </c>
      <c r="F296" s="76"/>
      <c r="G296" s="76"/>
      <c r="H296" s="76"/>
      <c r="I296" s="78">
        <v>43090.464594907404</v>
      </c>
      <c r="J296" s="79" t="s">
        <v>1567</v>
      </c>
      <c r="K296" s="76"/>
      <c r="L296" s="76"/>
      <c r="M296" s="83" t="s">
        <v>1844</v>
      </c>
      <c r="N296" s="76"/>
      <c r="O296">
        <v>296</v>
      </c>
      <c r="P296" s="34" t="s">
        <v>64</v>
      </c>
    </row>
    <row r="297" spans="1:16" x14ac:dyDescent="0.25">
      <c r="A297" s="63" t="s">
        <v>794</v>
      </c>
      <c r="B297" s="63" t="s">
        <v>794</v>
      </c>
      <c r="C297" s="76" t="s">
        <v>174</v>
      </c>
      <c r="D297" s="78">
        <v>43090.464699074073</v>
      </c>
      <c r="E297" s="76" t="s">
        <v>1084</v>
      </c>
      <c r="F297" s="79" t="s">
        <v>1207</v>
      </c>
      <c r="G297" s="76" t="s">
        <v>1236</v>
      </c>
      <c r="H297" s="76"/>
      <c r="I297" s="78">
        <v>43090.464699074073</v>
      </c>
      <c r="J297" s="79" t="s">
        <v>1568</v>
      </c>
      <c r="K297" s="76"/>
      <c r="L297" s="76"/>
      <c r="M297" s="83" t="s">
        <v>1845</v>
      </c>
      <c r="N297" s="76"/>
      <c r="O297">
        <v>297</v>
      </c>
      <c r="P297" s="34" t="s">
        <v>64</v>
      </c>
    </row>
    <row r="298" spans="1:16" x14ac:dyDescent="0.25">
      <c r="A298" s="63" t="s">
        <v>795</v>
      </c>
      <c r="B298" s="63" t="s">
        <v>846</v>
      </c>
      <c r="C298" s="76" t="s">
        <v>225</v>
      </c>
      <c r="D298" s="78">
        <v>43090.464699074073</v>
      </c>
      <c r="E298" s="76" t="s">
        <v>989</v>
      </c>
      <c r="F298" s="76" t="s">
        <v>1156</v>
      </c>
      <c r="G298" s="76" t="s">
        <v>1235</v>
      </c>
      <c r="H298" s="76" t="s">
        <v>1277</v>
      </c>
      <c r="I298" s="78">
        <v>43090.464699074073</v>
      </c>
      <c r="J298" s="79" t="s">
        <v>1569</v>
      </c>
      <c r="K298" s="76"/>
      <c r="L298" s="76"/>
      <c r="M298" s="83" t="s">
        <v>1846</v>
      </c>
      <c r="N298" s="76"/>
      <c r="O298">
        <v>298</v>
      </c>
      <c r="P298" s="34" t="s">
        <v>64</v>
      </c>
    </row>
    <row r="299" spans="1:16" x14ac:dyDescent="0.25">
      <c r="A299" s="63" t="s">
        <v>795</v>
      </c>
      <c r="B299" s="63" t="s">
        <v>847</v>
      </c>
      <c r="C299" s="76" t="s">
        <v>225</v>
      </c>
      <c r="D299" s="78">
        <v>43090.464699074073</v>
      </c>
      <c r="E299" s="76" t="s">
        <v>989</v>
      </c>
      <c r="F299" s="76" t="s">
        <v>1156</v>
      </c>
      <c r="G299" s="76" t="s">
        <v>1235</v>
      </c>
      <c r="H299" s="76" t="s">
        <v>1277</v>
      </c>
      <c r="I299" s="78">
        <v>43090.464699074073</v>
      </c>
      <c r="J299" s="79" t="s">
        <v>1569</v>
      </c>
      <c r="K299" s="76"/>
      <c r="L299" s="76"/>
      <c r="M299" s="83" t="s">
        <v>1846</v>
      </c>
      <c r="N299" s="76"/>
      <c r="O299">
        <v>299</v>
      </c>
      <c r="P299" s="34" t="s">
        <v>64</v>
      </c>
    </row>
    <row r="300" spans="1:16" x14ac:dyDescent="0.25">
      <c r="A300" s="63" t="s">
        <v>796</v>
      </c>
      <c r="B300" s="63" t="s">
        <v>211</v>
      </c>
      <c r="C300" s="76" t="s">
        <v>225</v>
      </c>
      <c r="D300" s="78">
        <v>43090.464699074073</v>
      </c>
      <c r="E300" s="76" t="s">
        <v>232</v>
      </c>
      <c r="F300" s="79" t="s">
        <v>253</v>
      </c>
      <c r="G300" s="76" t="s">
        <v>274</v>
      </c>
      <c r="H300" s="76" t="s">
        <v>281</v>
      </c>
      <c r="I300" s="78">
        <v>43090.464699074073</v>
      </c>
      <c r="J300" s="79" t="s">
        <v>1570</v>
      </c>
      <c r="K300" s="76"/>
      <c r="L300" s="76"/>
      <c r="M300" s="83" t="s">
        <v>1847</v>
      </c>
      <c r="N300" s="76"/>
      <c r="O300">
        <v>300</v>
      </c>
      <c r="P300" s="34" t="s">
        <v>64</v>
      </c>
    </row>
    <row r="301" spans="1:16" x14ac:dyDescent="0.25">
      <c r="A301" s="63" t="s">
        <v>797</v>
      </c>
      <c r="B301" s="63" t="s">
        <v>207</v>
      </c>
      <c r="C301" s="76" t="s">
        <v>225</v>
      </c>
      <c r="D301" s="78">
        <v>43090.464699074073</v>
      </c>
      <c r="E301" s="76" t="s">
        <v>231</v>
      </c>
      <c r="F301" s="79" t="s">
        <v>252</v>
      </c>
      <c r="G301" s="76" t="s">
        <v>266</v>
      </c>
      <c r="H301" s="76"/>
      <c r="I301" s="78">
        <v>43090.464699074073</v>
      </c>
      <c r="J301" s="79" t="s">
        <v>1571</v>
      </c>
      <c r="K301" s="76"/>
      <c r="L301" s="76"/>
      <c r="M301" s="83" t="s">
        <v>1848</v>
      </c>
      <c r="N301" s="76"/>
      <c r="O301">
        <v>301</v>
      </c>
      <c r="P301" s="34" t="s">
        <v>64</v>
      </c>
    </row>
    <row r="302" spans="1:16" x14ac:dyDescent="0.25">
      <c r="A302" s="63" t="s">
        <v>798</v>
      </c>
      <c r="B302" s="63" t="s">
        <v>207</v>
      </c>
      <c r="C302" s="76" t="s">
        <v>225</v>
      </c>
      <c r="D302" s="78">
        <v>43090.464699074073</v>
      </c>
      <c r="E302" s="76" t="s">
        <v>227</v>
      </c>
      <c r="F302" s="79" t="s">
        <v>248</v>
      </c>
      <c r="G302" s="76" t="s">
        <v>266</v>
      </c>
      <c r="H302" s="76"/>
      <c r="I302" s="78">
        <v>43090.464699074073</v>
      </c>
      <c r="J302" s="79" t="s">
        <v>1572</v>
      </c>
      <c r="K302" s="76"/>
      <c r="L302" s="76"/>
      <c r="M302" s="83" t="s">
        <v>1849</v>
      </c>
      <c r="N302" s="76"/>
      <c r="O302">
        <v>302</v>
      </c>
      <c r="P302" s="34" t="s">
        <v>64</v>
      </c>
    </row>
    <row r="303" spans="1:16" x14ac:dyDescent="0.25">
      <c r="A303" s="63" t="s">
        <v>799</v>
      </c>
      <c r="B303" s="63" t="s">
        <v>886</v>
      </c>
      <c r="C303" s="76" t="s">
        <v>226</v>
      </c>
      <c r="D303" s="78">
        <v>43090.46471064815</v>
      </c>
      <c r="E303" s="76" t="s">
        <v>1085</v>
      </c>
      <c r="F303" s="76" t="s">
        <v>1208</v>
      </c>
      <c r="G303" s="76" t="s">
        <v>276</v>
      </c>
      <c r="H303" s="76"/>
      <c r="I303" s="78">
        <v>43090.46471064815</v>
      </c>
      <c r="J303" s="79" t="s">
        <v>1573</v>
      </c>
      <c r="K303" s="76"/>
      <c r="L303" s="76"/>
      <c r="M303" s="83" t="s">
        <v>1850</v>
      </c>
      <c r="N303" s="83" t="s">
        <v>1875</v>
      </c>
      <c r="O303" s="81">
        <v>303</v>
      </c>
      <c r="P303" s="91" t="s">
        <v>64</v>
      </c>
    </row>
    <row r="304" spans="1:16" x14ac:dyDescent="0.25">
      <c r="A304" s="63" t="s">
        <v>800</v>
      </c>
      <c r="B304" s="63" t="s">
        <v>216</v>
      </c>
      <c r="C304" s="76" t="s">
        <v>225</v>
      </c>
      <c r="D304" s="78">
        <v>43090.464421296296</v>
      </c>
      <c r="E304" s="76" t="s">
        <v>1086</v>
      </c>
      <c r="F304" s="79" t="s">
        <v>1209</v>
      </c>
      <c r="G304" s="76" t="s">
        <v>265</v>
      </c>
      <c r="H304" s="76"/>
      <c r="I304" s="78">
        <v>43090.464421296296</v>
      </c>
      <c r="J304" s="79" t="s">
        <v>1574</v>
      </c>
      <c r="K304" s="76"/>
      <c r="L304" s="76"/>
      <c r="M304" s="83" t="s">
        <v>1851</v>
      </c>
      <c r="N304" s="76"/>
      <c r="O304">
        <v>304</v>
      </c>
      <c r="P304" s="34" t="s">
        <v>64</v>
      </c>
    </row>
    <row r="305" spans="1:16" x14ac:dyDescent="0.25">
      <c r="A305" s="63" t="s">
        <v>800</v>
      </c>
      <c r="B305" s="63" t="s">
        <v>216</v>
      </c>
      <c r="C305" s="76" t="s">
        <v>225</v>
      </c>
      <c r="D305" s="78">
        <v>43090.464490740742</v>
      </c>
      <c r="E305" s="76" t="s">
        <v>1087</v>
      </c>
      <c r="F305" s="79" t="s">
        <v>1210</v>
      </c>
      <c r="G305" s="76" t="s">
        <v>265</v>
      </c>
      <c r="H305" s="76"/>
      <c r="I305" s="78">
        <v>43090.464490740742</v>
      </c>
      <c r="J305" s="79" t="s">
        <v>1575</v>
      </c>
      <c r="K305" s="76"/>
      <c r="L305" s="76"/>
      <c r="M305" s="83" t="s">
        <v>1852</v>
      </c>
      <c r="N305" s="76"/>
      <c r="O305">
        <v>305</v>
      </c>
      <c r="P305" s="34" t="s">
        <v>64</v>
      </c>
    </row>
    <row r="306" spans="1:16" x14ac:dyDescent="0.25">
      <c r="A306" s="63" t="s">
        <v>800</v>
      </c>
      <c r="B306" s="63" t="s">
        <v>216</v>
      </c>
      <c r="C306" s="76" t="s">
        <v>225</v>
      </c>
      <c r="D306" s="78">
        <v>43090.464548611111</v>
      </c>
      <c r="E306" s="76" t="s">
        <v>1088</v>
      </c>
      <c r="F306" s="79" t="s">
        <v>1211</v>
      </c>
      <c r="G306" s="76" t="s">
        <v>265</v>
      </c>
      <c r="H306" s="76"/>
      <c r="I306" s="78">
        <v>43090.464548611111</v>
      </c>
      <c r="J306" s="79" t="s">
        <v>1576</v>
      </c>
      <c r="K306" s="76"/>
      <c r="L306" s="76"/>
      <c r="M306" s="83" t="s">
        <v>1853</v>
      </c>
      <c r="N306" s="76"/>
      <c r="O306">
        <v>306</v>
      </c>
      <c r="P306" s="34" t="s">
        <v>64</v>
      </c>
    </row>
    <row r="307" spans="1:16" x14ac:dyDescent="0.25">
      <c r="A307" s="63" t="s">
        <v>800</v>
      </c>
      <c r="B307" s="63" t="s">
        <v>216</v>
      </c>
      <c r="C307" s="76" t="s">
        <v>225</v>
      </c>
      <c r="D307" s="78">
        <v>43090.464629629627</v>
      </c>
      <c r="E307" s="76" t="s">
        <v>1089</v>
      </c>
      <c r="F307" s="79" t="s">
        <v>1212</v>
      </c>
      <c r="G307" s="76" t="s">
        <v>265</v>
      </c>
      <c r="H307" s="76"/>
      <c r="I307" s="78">
        <v>43090.464629629627</v>
      </c>
      <c r="J307" s="79" t="s">
        <v>1577</v>
      </c>
      <c r="K307" s="76"/>
      <c r="L307" s="76"/>
      <c r="M307" s="83" t="s">
        <v>1854</v>
      </c>
      <c r="N307" s="76"/>
      <c r="O307">
        <v>307</v>
      </c>
      <c r="P307" s="34" t="s">
        <v>64</v>
      </c>
    </row>
    <row r="308" spans="1:16" x14ac:dyDescent="0.25">
      <c r="A308" s="63" t="s">
        <v>800</v>
      </c>
      <c r="B308" s="63" t="s">
        <v>216</v>
      </c>
      <c r="C308" s="76" t="s">
        <v>225</v>
      </c>
      <c r="D308" s="78">
        <v>43090.46471064815</v>
      </c>
      <c r="E308" s="76" t="s">
        <v>1090</v>
      </c>
      <c r="F308" s="79" t="s">
        <v>1213</v>
      </c>
      <c r="G308" s="76" t="s">
        <v>265</v>
      </c>
      <c r="H308" s="76"/>
      <c r="I308" s="78">
        <v>43090.46471064815</v>
      </c>
      <c r="J308" s="79" t="s">
        <v>1578</v>
      </c>
      <c r="K308" s="76"/>
      <c r="L308" s="76"/>
      <c r="M308" s="83" t="s">
        <v>1855</v>
      </c>
      <c r="N308" s="76"/>
      <c r="O308">
        <v>308</v>
      </c>
      <c r="P308" s="34" t="s">
        <v>64</v>
      </c>
    </row>
    <row r="309" spans="1:16" x14ac:dyDescent="0.25">
      <c r="A309" s="63" t="s">
        <v>801</v>
      </c>
      <c r="B309" s="63" t="s">
        <v>801</v>
      </c>
      <c r="C309" s="76" t="s">
        <v>174</v>
      </c>
      <c r="D309" s="78">
        <v>43090.464409722219</v>
      </c>
      <c r="E309" s="76" t="s">
        <v>1091</v>
      </c>
      <c r="F309" s="79" t="s">
        <v>1214</v>
      </c>
      <c r="G309" s="76" t="s">
        <v>275</v>
      </c>
      <c r="H309" s="76" t="s">
        <v>206</v>
      </c>
      <c r="I309" s="78">
        <v>43090.464409722219</v>
      </c>
      <c r="J309" s="79" t="s">
        <v>1579</v>
      </c>
      <c r="K309" s="76"/>
      <c r="L309" s="76"/>
      <c r="M309" s="83" t="s">
        <v>1856</v>
      </c>
      <c r="N309" s="76"/>
      <c r="O309">
        <v>309</v>
      </c>
      <c r="P309" s="34" t="s">
        <v>64</v>
      </c>
    </row>
    <row r="310" spans="1:16" x14ac:dyDescent="0.25">
      <c r="A310" s="63" t="s">
        <v>801</v>
      </c>
      <c r="B310" s="63" t="s">
        <v>801</v>
      </c>
      <c r="C310" s="76" t="s">
        <v>174</v>
      </c>
      <c r="D310" s="78">
        <v>43090.46471064815</v>
      </c>
      <c r="E310" s="76" t="s">
        <v>1092</v>
      </c>
      <c r="F310" s="79" t="s">
        <v>1215</v>
      </c>
      <c r="G310" s="76" t="s">
        <v>275</v>
      </c>
      <c r="H310" s="76" t="s">
        <v>206</v>
      </c>
      <c r="I310" s="78">
        <v>43090.46471064815</v>
      </c>
      <c r="J310" s="79" t="s">
        <v>1580</v>
      </c>
      <c r="K310" s="76"/>
      <c r="L310" s="76"/>
      <c r="M310" s="83" t="s">
        <v>1857</v>
      </c>
      <c r="N310" s="76"/>
      <c r="O310">
        <v>310</v>
      </c>
      <c r="P310" s="34" t="s">
        <v>64</v>
      </c>
    </row>
    <row r="311" spans="1:16" x14ac:dyDescent="0.25">
      <c r="A311" s="63" t="s">
        <v>802</v>
      </c>
      <c r="B311" s="63" t="s">
        <v>210</v>
      </c>
      <c r="C311" s="76" t="s">
        <v>225</v>
      </c>
      <c r="D311" s="78">
        <v>43090.46471064815</v>
      </c>
      <c r="E311" s="76" t="s">
        <v>230</v>
      </c>
      <c r="F311" s="76"/>
      <c r="G311" s="76"/>
      <c r="H311" s="76" t="s">
        <v>279</v>
      </c>
      <c r="I311" s="78">
        <v>43090.46471064815</v>
      </c>
      <c r="J311" s="79" t="s">
        <v>1581</v>
      </c>
      <c r="K311" s="76"/>
      <c r="L311" s="76"/>
      <c r="M311" s="83" t="s">
        <v>1858</v>
      </c>
      <c r="N311" s="76"/>
      <c r="O311">
        <v>311</v>
      </c>
      <c r="P311" s="34" t="s">
        <v>64</v>
      </c>
    </row>
    <row r="312" spans="1:16" x14ac:dyDescent="0.25">
      <c r="A312" s="63" t="s">
        <v>803</v>
      </c>
      <c r="B312" s="63" t="s">
        <v>803</v>
      </c>
      <c r="C312" s="76" t="s">
        <v>174</v>
      </c>
      <c r="D312" s="78">
        <v>43090.464722222219</v>
      </c>
      <c r="E312" s="76" t="s">
        <v>1093</v>
      </c>
      <c r="F312" s="79" t="s">
        <v>1216</v>
      </c>
      <c r="G312" s="76" t="s">
        <v>267</v>
      </c>
      <c r="H312" s="76" t="s">
        <v>1308</v>
      </c>
      <c r="I312" s="78">
        <v>43090.464722222219</v>
      </c>
      <c r="J312" s="79" t="s">
        <v>1582</v>
      </c>
      <c r="K312" s="76"/>
      <c r="L312" s="76"/>
      <c r="M312" s="83" t="s">
        <v>1859</v>
      </c>
      <c r="N312" s="76"/>
      <c r="O312">
        <v>312</v>
      </c>
      <c r="P312" s="34" t="s">
        <v>64</v>
      </c>
    </row>
    <row r="313" spans="1:16" x14ac:dyDescent="0.25">
      <c r="A313" s="63" t="s">
        <v>804</v>
      </c>
      <c r="B313" s="63" t="s">
        <v>804</v>
      </c>
      <c r="C313" s="76" t="s">
        <v>174</v>
      </c>
      <c r="D313" s="78">
        <v>43090.464722222219</v>
      </c>
      <c r="E313" s="76" t="s">
        <v>1094</v>
      </c>
      <c r="F313" s="76"/>
      <c r="G313" s="76"/>
      <c r="H313" s="76"/>
      <c r="I313" s="78">
        <v>43090.464722222219</v>
      </c>
      <c r="J313" s="79" t="s">
        <v>1583</v>
      </c>
      <c r="K313" s="76"/>
      <c r="L313" s="76"/>
      <c r="M313" s="83" t="s">
        <v>1860</v>
      </c>
      <c r="N313" s="76"/>
      <c r="O313">
        <v>313</v>
      </c>
      <c r="P313" s="34" t="s">
        <v>64</v>
      </c>
    </row>
    <row r="314" spans="1:16" x14ac:dyDescent="0.25">
      <c r="A314" s="63" t="s">
        <v>805</v>
      </c>
      <c r="B314" s="63" t="s">
        <v>805</v>
      </c>
      <c r="C314" s="76" t="s">
        <v>174</v>
      </c>
      <c r="D314" s="78">
        <v>43090.464722222219</v>
      </c>
      <c r="E314" s="76" t="s">
        <v>1095</v>
      </c>
      <c r="F314" s="76" t="s">
        <v>1217</v>
      </c>
      <c r="G314" s="76" t="s">
        <v>1249</v>
      </c>
      <c r="H314" s="76"/>
      <c r="I314" s="78">
        <v>43090.464722222219</v>
      </c>
      <c r="J314" s="79" t="s">
        <v>1584</v>
      </c>
      <c r="K314" s="76"/>
      <c r="L314" s="76"/>
      <c r="M314" s="83" t="s">
        <v>1861</v>
      </c>
      <c r="N314" s="76"/>
      <c r="O314">
        <v>314</v>
      </c>
      <c r="P314" s="34" t="s">
        <v>64</v>
      </c>
    </row>
    <row r="315" spans="1:16" x14ac:dyDescent="0.25">
      <c r="A315" s="63" t="s">
        <v>806</v>
      </c>
      <c r="B315" s="63" t="s">
        <v>823</v>
      </c>
      <c r="C315" s="76" t="s">
        <v>225</v>
      </c>
      <c r="D315" s="78">
        <v>43090.464722222219</v>
      </c>
      <c r="E315" s="76" t="s">
        <v>924</v>
      </c>
      <c r="F315" s="79" t="s">
        <v>1118</v>
      </c>
      <c r="G315" s="76" t="s">
        <v>271</v>
      </c>
      <c r="H315" s="76"/>
      <c r="I315" s="78">
        <v>43090.464722222219</v>
      </c>
      <c r="J315" s="79" t="s">
        <v>1585</v>
      </c>
      <c r="K315" s="76"/>
      <c r="L315" s="76"/>
      <c r="M315" s="83" t="s">
        <v>1862</v>
      </c>
      <c r="N315" s="76"/>
      <c r="O315">
        <v>315</v>
      </c>
      <c r="P315" s="34" t="s">
        <v>64</v>
      </c>
    </row>
    <row r="316" spans="1:16" x14ac:dyDescent="0.25">
      <c r="A316" s="63" t="s">
        <v>807</v>
      </c>
      <c r="B316" s="63" t="s">
        <v>887</v>
      </c>
      <c r="C316" s="76" t="s">
        <v>225</v>
      </c>
      <c r="D316" s="78">
        <v>43090.464722222219</v>
      </c>
      <c r="E316" s="76" t="s">
        <v>1096</v>
      </c>
      <c r="F316" s="79" t="s">
        <v>1218</v>
      </c>
      <c r="G316" s="76" t="s">
        <v>264</v>
      </c>
      <c r="H316" s="76" t="s">
        <v>1309</v>
      </c>
      <c r="I316" s="78">
        <v>43090.464722222219</v>
      </c>
      <c r="J316" s="79" t="s">
        <v>1586</v>
      </c>
      <c r="K316" s="76"/>
      <c r="L316" s="76"/>
      <c r="M316" s="83" t="s">
        <v>1863</v>
      </c>
      <c r="N316" s="83" t="s">
        <v>1876</v>
      </c>
      <c r="O316" s="81">
        <v>316</v>
      </c>
      <c r="P316" s="91" t="s">
        <v>64</v>
      </c>
    </row>
  </sheetData>
  <dataConsolidate/>
  <dataValidations count="2">
    <dataValidation allowBlank="1" showInputMessage="1" showErrorMessage="1" promptTitle="Vertex 1 Name" prompt="Enter the name of the edge's first vertex." sqref="A3:A316"/>
    <dataValidation allowBlank="1" showInputMessage="1" showErrorMessage="1" promptTitle="Vertex 2 Name" prompt="Enter the name of the edge's second vertex." sqref="B3:B316"/>
  </dataValidations>
  <hyperlinks>
    <hyperlink ref="E286" r:id="rId1"/>
    <hyperlink ref="F3" r:id="rId2"/>
    <hyperlink ref="F4" r:id="rId3"/>
    <hyperlink ref="F7" r:id="rId4"/>
    <hyperlink ref="F9" r:id="rId5"/>
    <hyperlink ref="F10" r:id="rId6" display="http://www.amazon.co.jp/%E6%97%A5%E6%9C%AC%E4%BA%BA%E3%81%AA%E3%82%89%E7%9F%A5%E3%81%A3%E3%81%A6%E3%81%8A%E3%81%8D%E3%81%9F%E3%81%84-%E3%80%8C%E5%8F%8D%E6%97%A5%E9%9F%93%E5%9B%BD%E3%80%8D100%E3%81%AE%E3%82%A6%E3%82%BD-%E5%88%A5%E5%86%8A%E5%AE%9D%E5%B3%B6-2180/dp/4800226481/ref=as_li_ss_tl&amp;tag=seijikatoday-22"/>
    <hyperlink ref="F11" r:id="rId7"/>
    <hyperlink ref="F12" r:id="rId8"/>
    <hyperlink ref="F14" r:id="rId9"/>
    <hyperlink ref="F15" r:id="rId10"/>
    <hyperlink ref="F16" r:id="rId11"/>
    <hyperlink ref="F17" r:id="rId12"/>
    <hyperlink ref="F18" r:id="rId13"/>
    <hyperlink ref="F19" r:id="rId14"/>
    <hyperlink ref="F21" r:id="rId15"/>
    <hyperlink ref="F22" r:id="rId16"/>
    <hyperlink ref="F23" r:id="rId17"/>
    <hyperlink ref="F24" r:id="rId18"/>
    <hyperlink ref="F26" r:id="rId19"/>
    <hyperlink ref="F27" r:id="rId20"/>
    <hyperlink ref="F29" r:id="rId21"/>
    <hyperlink ref="F30" r:id="rId22"/>
    <hyperlink ref="F31" r:id="rId23"/>
    <hyperlink ref="F33" r:id="rId24"/>
    <hyperlink ref="F34" r:id="rId25"/>
    <hyperlink ref="F35" r:id="rId26"/>
    <hyperlink ref="F36" r:id="rId27"/>
    <hyperlink ref="F37" r:id="rId28"/>
    <hyperlink ref="F38" r:id="rId29"/>
    <hyperlink ref="F39" r:id="rId30"/>
    <hyperlink ref="F40" r:id="rId31"/>
    <hyperlink ref="F41" r:id="rId32"/>
    <hyperlink ref="F42" r:id="rId33"/>
    <hyperlink ref="F43" r:id="rId34"/>
    <hyperlink ref="F44" r:id="rId35"/>
    <hyperlink ref="F45" r:id="rId36"/>
    <hyperlink ref="F46" r:id="rId37"/>
    <hyperlink ref="F48" r:id="rId38"/>
    <hyperlink ref="F49" r:id="rId39"/>
    <hyperlink ref="F50" r:id="rId40"/>
    <hyperlink ref="F52" r:id="rId41"/>
    <hyperlink ref="F53" r:id="rId42"/>
    <hyperlink ref="F55" r:id="rId43"/>
    <hyperlink ref="F57" r:id="rId44"/>
    <hyperlink ref="F58" r:id="rId45"/>
    <hyperlink ref="F61" r:id="rId46"/>
    <hyperlink ref="F63" r:id="rId47"/>
    <hyperlink ref="F64" r:id="rId48"/>
    <hyperlink ref="F66" r:id="rId49"/>
    <hyperlink ref="F68" r:id="rId50"/>
    <hyperlink ref="F69" r:id="rId51"/>
    <hyperlink ref="F70" r:id="rId52"/>
    <hyperlink ref="F72" r:id="rId53"/>
    <hyperlink ref="F73" r:id="rId54"/>
    <hyperlink ref="F75" r:id="rId55"/>
    <hyperlink ref="F76" r:id="rId56"/>
    <hyperlink ref="F78" r:id="rId57"/>
    <hyperlink ref="F79" r:id="rId58"/>
    <hyperlink ref="F80" r:id="rId59"/>
    <hyperlink ref="F81" r:id="rId60"/>
    <hyperlink ref="F82" r:id="rId61"/>
    <hyperlink ref="F83" r:id="rId62"/>
    <hyperlink ref="F84" r:id="rId63"/>
    <hyperlink ref="F86" r:id="rId64"/>
    <hyperlink ref="F88" r:id="rId65"/>
    <hyperlink ref="F89" r:id="rId66"/>
    <hyperlink ref="F90" r:id="rId67"/>
    <hyperlink ref="F94" r:id="rId68"/>
    <hyperlink ref="F97" r:id="rId69"/>
    <hyperlink ref="F99" r:id="rId70"/>
    <hyperlink ref="F100" r:id="rId71"/>
    <hyperlink ref="F101" r:id="rId72"/>
    <hyperlink ref="F104" r:id="rId73"/>
    <hyperlink ref="F105" r:id="rId74"/>
    <hyperlink ref="F106" r:id="rId75"/>
    <hyperlink ref="F107" r:id="rId76"/>
    <hyperlink ref="F109" r:id="rId77"/>
    <hyperlink ref="F110" r:id="rId78"/>
    <hyperlink ref="F111" r:id="rId79"/>
    <hyperlink ref="F112" r:id="rId80"/>
    <hyperlink ref="F119" r:id="rId81"/>
    <hyperlink ref="F122" r:id="rId82"/>
    <hyperlink ref="F123" r:id="rId83"/>
    <hyperlink ref="F124" r:id="rId84"/>
    <hyperlink ref="F125" r:id="rId85"/>
    <hyperlink ref="F126" r:id="rId86"/>
    <hyperlink ref="F127" r:id="rId87"/>
    <hyperlink ref="F128" r:id="rId88"/>
    <hyperlink ref="F129" r:id="rId89"/>
    <hyperlink ref="F130" r:id="rId90"/>
    <hyperlink ref="F131" r:id="rId91"/>
    <hyperlink ref="F133" r:id="rId92"/>
    <hyperlink ref="F136" r:id="rId93"/>
    <hyperlink ref="F142" r:id="rId94"/>
    <hyperlink ref="F144" r:id="rId95"/>
    <hyperlink ref="F146" r:id="rId96"/>
    <hyperlink ref="F147" r:id="rId97"/>
    <hyperlink ref="F148" r:id="rId98"/>
    <hyperlink ref="F149" r:id="rId99"/>
    <hyperlink ref="F150" r:id="rId100"/>
    <hyperlink ref="F153" r:id="rId101"/>
    <hyperlink ref="F154" r:id="rId102"/>
    <hyperlink ref="F155" r:id="rId103"/>
    <hyperlink ref="F156" r:id="rId104"/>
    <hyperlink ref="F160" r:id="rId105"/>
    <hyperlink ref="F164" r:id="rId106"/>
    <hyperlink ref="F168" r:id="rId107"/>
    <hyperlink ref="F172" r:id="rId108"/>
    <hyperlink ref="F173" r:id="rId109"/>
    <hyperlink ref="F174" r:id="rId110"/>
    <hyperlink ref="F179" r:id="rId111"/>
    <hyperlink ref="F180" r:id="rId112"/>
    <hyperlink ref="F181" r:id="rId113"/>
    <hyperlink ref="F182" r:id="rId114" location="zSoyz"/>
    <hyperlink ref="F183" r:id="rId115"/>
    <hyperlink ref="F184" r:id="rId116"/>
    <hyperlink ref="F185" r:id="rId117"/>
    <hyperlink ref="F186" r:id="rId118"/>
    <hyperlink ref="F187" r:id="rId119"/>
    <hyperlink ref="F190" r:id="rId120"/>
    <hyperlink ref="F193" r:id="rId121"/>
    <hyperlink ref="F195" r:id="rId122"/>
    <hyperlink ref="F196" r:id="rId123"/>
    <hyperlink ref="F199" r:id="rId124"/>
    <hyperlink ref="F200" r:id="rId125"/>
    <hyperlink ref="F201" r:id="rId126"/>
    <hyperlink ref="F202" r:id="rId127"/>
    <hyperlink ref="F203" r:id="rId128"/>
    <hyperlink ref="F206" r:id="rId129"/>
    <hyperlink ref="F207" r:id="rId130"/>
    <hyperlink ref="F208" r:id="rId131"/>
    <hyperlink ref="F210" r:id="rId132"/>
    <hyperlink ref="F211" r:id="rId133"/>
    <hyperlink ref="F212" r:id="rId134"/>
    <hyperlink ref="F214" r:id="rId135"/>
    <hyperlink ref="F216" r:id="rId136"/>
    <hyperlink ref="F217" r:id="rId137"/>
    <hyperlink ref="F219" r:id="rId138"/>
    <hyperlink ref="F220" r:id="rId139"/>
    <hyperlink ref="F223" r:id="rId140"/>
    <hyperlink ref="F224" r:id="rId141"/>
    <hyperlink ref="F227" r:id="rId142"/>
    <hyperlink ref="F228" r:id="rId143"/>
    <hyperlink ref="F230" r:id="rId144"/>
    <hyperlink ref="F231" r:id="rId145"/>
    <hyperlink ref="F232" r:id="rId146"/>
    <hyperlink ref="F233" r:id="rId147"/>
    <hyperlink ref="F234" r:id="rId148"/>
    <hyperlink ref="F235" r:id="rId149"/>
    <hyperlink ref="F236" r:id="rId150"/>
    <hyperlink ref="F237" r:id="rId151"/>
    <hyperlink ref="F240" r:id="rId152"/>
    <hyperlink ref="F241" r:id="rId153"/>
    <hyperlink ref="F244" r:id="rId154"/>
    <hyperlink ref="F245" r:id="rId155"/>
    <hyperlink ref="F247" r:id="rId156"/>
    <hyperlink ref="F249" r:id="rId157"/>
    <hyperlink ref="F252" r:id="rId158"/>
    <hyperlink ref="F253" r:id="rId159"/>
    <hyperlink ref="F255" r:id="rId160"/>
    <hyperlink ref="F256" r:id="rId161"/>
    <hyperlink ref="F257" r:id="rId162"/>
    <hyperlink ref="F258" r:id="rId163"/>
    <hyperlink ref="F259" r:id="rId164"/>
    <hyperlink ref="F261" r:id="rId165"/>
    <hyperlink ref="F262" r:id="rId166"/>
    <hyperlink ref="F263" r:id="rId167"/>
    <hyperlink ref="F265" r:id="rId168"/>
    <hyperlink ref="F271" r:id="rId169"/>
    <hyperlink ref="F275" r:id="rId170"/>
    <hyperlink ref="F276" r:id="rId171"/>
    <hyperlink ref="F277" r:id="rId172"/>
    <hyperlink ref="F279" r:id="rId173"/>
    <hyperlink ref="F280" r:id="rId174"/>
    <hyperlink ref="F281" r:id="rId175"/>
    <hyperlink ref="F283" r:id="rId176"/>
    <hyperlink ref="F284" r:id="rId177"/>
    <hyperlink ref="F286" r:id="rId178"/>
    <hyperlink ref="F287" r:id="rId179"/>
    <hyperlink ref="F297" r:id="rId180"/>
    <hyperlink ref="F300" r:id="rId181"/>
    <hyperlink ref="F301" r:id="rId182"/>
    <hyperlink ref="F302" r:id="rId183"/>
    <hyperlink ref="F304" r:id="rId184"/>
    <hyperlink ref="F305" r:id="rId185"/>
    <hyperlink ref="F306" r:id="rId186"/>
    <hyperlink ref="F307" r:id="rId187"/>
    <hyperlink ref="F308" r:id="rId188"/>
    <hyperlink ref="F309" r:id="rId189"/>
    <hyperlink ref="F310" r:id="rId190"/>
    <hyperlink ref="F312" r:id="rId191"/>
    <hyperlink ref="F315" r:id="rId192"/>
    <hyperlink ref="F316" r:id="rId193"/>
    <hyperlink ref="J3" r:id="rId194" location="!/laverasalgado21/status/943800304809648128"/>
    <hyperlink ref="J4" r:id="rId195" location="!/artist19040511/status/943800306235621376"/>
    <hyperlink ref="J5" r:id="rId196" location="!/amyjromine/status/943800308022562816"/>
    <hyperlink ref="J6" r:id="rId197" location="!/pdmfeh0olzzalql/status/943800308081221632"/>
    <hyperlink ref="J7" r:id="rId198" location="!/redeslibre/status/943800309394046976"/>
    <hyperlink ref="J8" r:id="rId199" location="!/s_t/status/943800311134658560"/>
    <hyperlink ref="J9" r:id="rId200" location="!/jeniferfranck61/status/943800311570821121"/>
    <hyperlink ref="J10" r:id="rId201" location="!/antenna_uneı/status/943800312569020416"/>
    <hyperlink ref="J11" r:id="rId202" location="!/amazngbooks/status/943800313127079936"/>
    <hyperlink ref="J12" r:id="rId203" location="!/so_kamoto/status/943800313168850944"/>
    <hyperlink ref="J13" r:id="rId204" location="!/scottyday1984/status/943800314188238853"/>
    <hyperlink ref="J14" r:id="rId205" location="!/ozzmak/status/943800315408723968"/>
    <hyperlink ref="J15" r:id="rId206" location="!/ozzmak/status/943800315408723968"/>
    <hyperlink ref="J16" r:id="rId207" location="!/amz0ne/status/943800315891068928"/>
    <hyperlink ref="J17" r:id="rId208" location="!/sonafox2217/status/943800316914520064"/>
    <hyperlink ref="J18" r:id="rId209" location="!/yourbookzone/status/943800317203877888"/>
    <hyperlink ref="J19" r:id="rId210" location="!/itandfeel/status/943800318143401984"/>
    <hyperlink ref="J20" r:id="rId211" location="!/sengyotei/status/943800318957043712"/>
    <hyperlink ref="J21" r:id="rId212" location="!/naoper1019/status/943800319548432384"/>
    <hyperlink ref="J22" r:id="rId213" location="!/brendarachel444/status/943800319686963200"/>
    <hyperlink ref="J23" r:id="rId214" location="!/gfxcoach/status/943800319825326081"/>
    <hyperlink ref="J24" r:id="rId215" location="!/gfxcoach/status/943800319825326081"/>
    <hyperlink ref="J25" r:id="rId216" location="!/kassuibasstrb/status/943800320332664832"/>
    <hyperlink ref="J26" r:id="rId217" location="!/trinidadvevnne2/status/943800320840183808"/>
    <hyperlink ref="J27" r:id="rId218" location="!/meredithdrake42/status/943800321004003328"/>
    <hyperlink ref="J28" r:id="rId219" location="!/okuyasuki/status/943800321226113025"/>
    <hyperlink ref="J29" r:id="rId220" location="!/s_tonelico/status/943800321653878784"/>
    <hyperlink ref="J30" r:id="rId221" location="!/yu_a810/status/943800321968451584"/>
    <hyperlink ref="J31" r:id="rId222" location="!/rengren/status/943800322836910081"/>
    <hyperlink ref="J32" r:id="rId223" location="!/kanda_2000/status/943800322861842432"/>
    <hyperlink ref="J33" r:id="rId224" location="!/bernardfoong/status/943800319699496961"/>
    <hyperlink ref="J34" r:id="rId225" location="!/amazngbookzone/status/943800324208381953"/>
    <hyperlink ref="J35" r:id="rId226" location="!/amazngauthors/status/943800325332455424"/>
    <hyperlink ref="J36" r:id="rId227" location="!/andriacastro162/status/943800326162993152"/>
    <hyperlink ref="J37" r:id="rId228" location="!/blogs4books/status/943800326540414976"/>
    <hyperlink ref="J38" r:id="rId229" location="!/starwars_store/status/943800326737494016"/>
    <hyperlink ref="J39" r:id="rId230" location="!/readerfaves/status/943800326741569536"/>
    <hyperlink ref="J40" r:id="rId231" location="!/mj_alo/status/943800328155287552"/>
    <hyperlink ref="J41" r:id="rId232" location="!/misachan56/status/943800328519958528"/>
    <hyperlink ref="J42" r:id="rId233" location="!/mommashelping/status/943800329245810688"/>
    <hyperlink ref="J43" r:id="rId234" location="!/daysinewborn663/status/943800329354739713"/>
    <hyperlink ref="J44" r:id="rId235" location="!/udon019udon/status/943800321607745536"/>
    <hyperlink ref="J45" r:id="rId236" location="!/udon019udon/status/943800321607745536"/>
    <hyperlink ref="J46" r:id="rId237" location="!/udon019udon/status/943800330159923201"/>
    <hyperlink ref="J47" r:id="rId238" location="!/daayani1a/status/943800330365550593"/>
    <hyperlink ref="J48" r:id="rId239" location="!/f4fshwyqdcsıczv/status/943800332764659712"/>
    <hyperlink ref="J49" r:id="rId240" location="!/benedictine555/status/943800333838327808"/>
    <hyperlink ref="J50" r:id="rId241" location="!/xlahito/status/943800334232838145"/>
    <hyperlink ref="J51" r:id="rId242" location="!/rickyhackz/status/943800336761757696"/>
    <hyperlink ref="J52" r:id="rId243" location="!/spıegel_alles/status/943800338464886784"/>
    <hyperlink ref="J53" r:id="rId244" location="!/spıegel_wirtsch/status/943800338473201664"/>
    <hyperlink ref="J54" r:id="rId245" location="!/b1hub/status/943800338561236992"/>
    <hyperlink ref="J55" r:id="rId246" location="!/pieceofshirt/status/943800339571949568"/>
    <hyperlink ref="J56" r:id="rId247" location="!/fokjxqbx2tjaazz/status/943800340142370816"/>
    <hyperlink ref="J57" r:id="rId248" location="!/shadyiaascendnt/status/943800342449459202"/>
    <hyperlink ref="J58" r:id="rId249" location="!/ebonilategan291/status/943800346639519745"/>
    <hyperlink ref="J59" r:id="rId250" location="!/yargdpirate/status/943800348359233536"/>
    <hyperlink ref="J60" r:id="rId251" location="!/tamago22313/status/943800348887543808"/>
    <hyperlink ref="J61" r:id="rId252" location="!/titim663/status/943800349743296512"/>
    <hyperlink ref="J62" r:id="rId253" location="!/tes63may2/status/943800350032543745"/>
    <hyperlink ref="J63" r:id="rId254" location="!/cherisealbert22/status/943800351244697601"/>
    <hyperlink ref="J64" r:id="rId255" location="!/mrsfreshness/status/943800351760748544"/>
    <hyperlink ref="J65" r:id="rId256" location="!/zzzwatarı/status/943800352209375232"/>
    <hyperlink ref="J66" r:id="rId257" location="!/24yuzuyuzu24/status/943800352771522560"/>
    <hyperlink ref="J67" r:id="rId258" location="!/daichi0700318/status/943800354256199681"/>
    <hyperlink ref="J68" r:id="rId259" location="!/virgilrapp849/status/943800354272976896"/>
    <hyperlink ref="J69" r:id="rId260" location="!/periantoniou/status/943800356139610113"/>
    <hyperlink ref="J70" r:id="rId261" location="!/lorineholmes428/status/943800356903030784"/>
    <hyperlink ref="J71" r:id="rId262" location="!/cocoramama/status/943800358849019904"/>
    <hyperlink ref="J72" r:id="rId263" location="!/chiyog_1566/status/943800359687938049"/>
    <hyperlink ref="J73" r:id="rId264" location="!/mgegytlgpozujo1/status/943800360107433984"/>
    <hyperlink ref="J74" r:id="rId265" location="!/teaponpon/status/943800363890511874"/>
    <hyperlink ref="J75" r:id="rId266" location="!/tuttotechnet/status/943800364104482818"/>
    <hyperlink ref="J76" r:id="rId267" location="!/whitecube74u/status/943800364658147328"/>
    <hyperlink ref="J77" r:id="rId268" location="!/puffyka81/status/943800365241241600"/>
    <hyperlink ref="J78" r:id="rId269" location="!/biidoro_/status/943800365434023936"/>
    <hyperlink ref="J79" r:id="rId270" location="!/onlinedealsın/status/943800366935576576"/>
    <hyperlink ref="J80" r:id="rId271" location="!/jasonraimondo1/status/943800369041297408"/>
    <hyperlink ref="J81" r:id="rId272" location="!/authorc_anthony/status/943800369657757696"/>
    <hyperlink ref="J82" r:id="rId273" location="!/gracielastesano/status/943800369955655680"/>
    <hyperlink ref="J83" r:id="rId274" location="!/miyakosi/status/943800370895163392"/>
    <hyperlink ref="J84" r:id="rId275" location="!/secry/status/943800371020931072"/>
    <hyperlink ref="J85" r:id="rId276" location="!/mercari_oku/status/943800373856280576"/>
    <hyperlink ref="J86" r:id="rId277" location="!/batakochan0211/status/943800352662478849"/>
    <hyperlink ref="J87" r:id="rId278" location="!/batakochan0211/status/943800374623748096"/>
    <hyperlink ref="J88" r:id="rId279" location="!/jillian22161193/status/943800374674124805"/>
    <hyperlink ref="J89" r:id="rId280" location="!/_pinkicecream_/status/943800374833459201"/>
    <hyperlink ref="J90" r:id="rId281" location="!/rasheedahughe13/status/943800374959337472"/>
    <hyperlink ref="J91" r:id="rId282" location="!/kokonag222/status/943800377383706625"/>
    <hyperlink ref="J92" r:id="rId283" location="!/mwanewyork/status/943800378528796673"/>
    <hyperlink ref="J93" r:id="rId284" location="!/rin_sykz/status/943800380713873408"/>
    <hyperlink ref="J94" r:id="rId285" location="!/faydra_deon/status/943800380785332227"/>
    <hyperlink ref="J95" r:id="rId286" location="!/lucydawsonbooks/status/943800381024456704"/>
    <hyperlink ref="J96" r:id="rId287" location="!/lucydawsonbooks/status/943800381024456704"/>
    <hyperlink ref="J97" r:id="rId288" location="!/booktweeter/status/943800382077194245"/>
    <hyperlink ref="J98" r:id="rId289" location="!/t_tokumutaisa/status/943800382349643777"/>
    <hyperlink ref="J99" r:id="rId290" location="!/yasuurishopping/status/943800382903369728"/>
    <hyperlink ref="J100" r:id="rId291" location="!/p3drox/status/943800383054516224"/>
    <hyperlink ref="J101" r:id="rId292" location="!/angleaisenberg3/status/943800384031567875"/>
    <hyperlink ref="J102" r:id="rId293" location="!/cgilferrara/status/943800384514150400"/>
    <hyperlink ref="J103" r:id="rId294" location="!/cosmonauty/status/943800384715403264"/>
    <hyperlink ref="J104" r:id="rId295" location="!/denshinbashira4/status/943800305682022405"/>
    <hyperlink ref="J105" r:id="rId296" location="!/denshinbashira4/status/943800333653835776"/>
    <hyperlink ref="J106" r:id="rId297" location="!/denshinbashira4/status/943800357930516482"/>
    <hyperlink ref="J107" r:id="rId298" location="!/denshinbashira4/status/943800385105301504"/>
    <hyperlink ref="J108" r:id="rId299" location="!/saydie1122/status/943800386686615552"/>
    <hyperlink ref="J109" r:id="rId300" location="!/punkbln/status/943800388867842048"/>
    <hyperlink ref="J110" r:id="rId301" location="!/punkbln/status/943800388867842048"/>
    <hyperlink ref="J111" r:id="rId302" location="!/punkbln/status/943800388867842048"/>
    <hyperlink ref="J112" r:id="rId303" location="!/pandugar/status/943800392231596033"/>
    <hyperlink ref="J113" r:id="rId304" location="!/itsmepmc2/status/943800392311242752"/>
    <hyperlink ref="J114" r:id="rId305" location="!/yuyan0108/status/943800392608968706"/>
    <hyperlink ref="J115" r:id="rId306" location="!/ankeito1/status/943800392927756288"/>
    <hyperlink ref="J116" r:id="rId307" location="!/brbrbrbrbrbrb12/status/943800393066209286"/>
    <hyperlink ref="J117" r:id="rId308" location="!/animeka_2010/status/943800394123063296"/>
    <hyperlink ref="J118" r:id="rId309" location="!/smgellie/status/943800394857070593"/>
    <hyperlink ref="J119" r:id="rId310" location="!/chaebria610/status/943800397105332225"/>
    <hyperlink ref="J120" r:id="rId311" location="!/monstkyoku99/status/943800397910589441"/>
    <hyperlink ref="J121" r:id="rId312" location="!/kr_lol_kakin/status/943800397965037570"/>
    <hyperlink ref="J122" r:id="rId313" location="!/kokohibimeigens/status/943800399395307525"/>
    <hyperlink ref="J123" r:id="rId314" location="!/ardellbrumbaug7/status/943800401022849025"/>
    <hyperlink ref="J124" r:id="rId315" location="!/hiringforamazon/status/943800402402783232"/>
    <hyperlink ref="J125" r:id="rId316" location="!/samyiki/status/943800402557911040"/>
    <hyperlink ref="J126" r:id="rId317" location="!/shondamccune591/status/943800405229699072"/>
    <hyperlink ref="J127" r:id="rId318" location="!/ttsıgnal1/status/943800406961823744"/>
    <hyperlink ref="J128" r:id="rId319" location="!/kayalcober/status/943800306789478401"/>
    <hyperlink ref="J129" r:id="rId320" location="!/kayalcober/status/943800407440191489"/>
    <hyperlink ref="J130" r:id="rId321" location="!/jennine_velette/status/943800408597811203"/>
    <hyperlink ref="J131" r:id="rId322" location="!/dealsnalerts/status/943800409545568256"/>
    <hyperlink ref="J132" r:id="rId323" location="!/pajarobien/status/943800410145476608"/>
    <hyperlink ref="J133" r:id="rId324" location="!/caileefrancis/status/943800410317492224"/>
    <hyperlink ref="J134" r:id="rId325" location="!/mc_axis/status/943800411042881536"/>
    <hyperlink ref="J135" r:id="rId326" location="!/holcotdw/status/943800411110215680"/>
    <hyperlink ref="J136" r:id="rId327" location="!/az_puyo/status/943800411193974784"/>
    <hyperlink ref="J137" r:id="rId328" location="!/ghifto/status/943800411273793536"/>
    <hyperlink ref="J138" r:id="rId329" location="!/haltyballa/status/943800330655092736"/>
    <hyperlink ref="J139" r:id="rId330" location="!/haltyballa/status/943800411433127937"/>
    <hyperlink ref="J140" r:id="rId331" location="!/haltyballa/status/943800330655092736"/>
    <hyperlink ref="J141" r:id="rId332" location="!/haltyballa/status/943800411433127937"/>
    <hyperlink ref="J142" r:id="rId333" location="!/newbookınfo/status/943800412359946240"/>
    <hyperlink ref="J143" r:id="rId334" location="!/diarrhingus/status/943800413035352064"/>
    <hyperlink ref="J144" r:id="rId335" location="!/erga41/status/943800413760888832"/>
    <hyperlink ref="J145" r:id="rId336" location="!/imamurayuki/status/943800414578733056"/>
    <hyperlink ref="J146" r:id="rId337" location="!/solmage/status/943800415337971713"/>
    <hyperlink ref="J147" r:id="rId338" location="!/susannahdevine2/status/943800417678274560"/>
    <hyperlink ref="J148" r:id="rId339" location="!/gigihardin1523/status/943800418836144128"/>
    <hyperlink ref="J149" r:id="rId340" location="!/samborunning/status/943800421126230017"/>
    <hyperlink ref="J150" r:id="rId341" location="!/0xfran/status/943800422464094208"/>
    <hyperlink ref="J151" r:id="rId342" location="!/pleursdeveuve/status/943800423298883585"/>
    <hyperlink ref="J152" r:id="rId343" location="!/black_hawk8492/status/943800423344783361"/>
    <hyperlink ref="J153" r:id="rId344" location="!/ilanajohnson219/status/943800423789551616"/>
    <hyperlink ref="J154" r:id="rId345" location="!/adonnellywriter/status/943800346593382400"/>
    <hyperlink ref="J155" r:id="rId346" location="!/adonnellywriter/status/943800346593382400"/>
    <hyperlink ref="J156" r:id="rId347" location="!/adonnellywriter/status/943800362422685696"/>
    <hyperlink ref="J157" r:id="rId348" location="!/adonnellywriter/status/943800424225804289"/>
    <hyperlink ref="J158" r:id="rId349" location="!/adonnellywriter/status/943800424225804289"/>
    <hyperlink ref="J159" r:id="rId350" location="!/dabuze_zz/status/943800424376578049"/>
    <hyperlink ref="J160" r:id="rId351" location="!/billward10bill/status/943800424397754368"/>
    <hyperlink ref="J161" r:id="rId352" location="!/tatu_o3o/status/943800424401846272"/>
    <hyperlink ref="J162" r:id="rId353" location="!/amazon_tw5/status/943800424800272385"/>
    <hyperlink ref="J163" r:id="rId354" location="!/kik_carmelmoore/status/943800425081434112"/>
    <hyperlink ref="J164" r:id="rId355" location="!/dawnalucien1294/status/943800426561982464"/>
    <hyperlink ref="J165" r:id="rId356" location="!/lisagillis_/status/943800427770011648"/>
    <hyperlink ref="J166" r:id="rId357" location="!/lisagillis_/status/943800427770011648"/>
    <hyperlink ref="J167" r:id="rId358" location="!/thenext_step123/status/943800428118073344"/>
    <hyperlink ref="J168" r:id="rId359" location="!/twittecno/status/943800429573558272"/>
    <hyperlink ref="J169" r:id="rId360" location="!/kazukitoakane/status/943800429632036865"/>
    <hyperlink ref="J170" r:id="rId361" location="!/glasgowisgrande/status/943800429812637696"/>
    <hyperlink ref="J171" r:id="rId362" location="!/imnotanironwall/status/943800430357860357"/>
    <hyperlink ref="J172" r:id="rId363" location="!/shanitapalmer11/status/943800430546554880"/>
    <hyperlink ref="J173" r:id="rId364" location="!/cherisemarc39/status/943800432157016064"/>
    <hyperlink ref="J174" r:id="rId365" location="!/dorageorge1708/status/943800432538697728"/>
    <hyperlink ref="J175" r:id="rId366" location="!/yeahmagazine1/status/943800344596840448"/>
    <hyperlink ref="J176" r:id="rId367" location="!/yeahmagazine1/status/943800407998042112"/>
    <hyperlink ref="J177" r:id="rId368" location="!/yeahmagazine1/status/943800432995991553"/>
    <hyperlink ref="J178" r:id="rId369" location="!/mhajim_central/status/943800433344049152"/>
    <hyperlink ref="J179" r:id="rId370" location="!/misty_sulouff/status/943800433696534528"/>
    <hyperlink ref="J180" r:id="rId371" location="!/rcalabelgroupuk/status/943800435193843712"/>
    <hyperlink ref="J181" r:id="rId372" location="!/quill_annamaria/status/943800435256815616"/>
    <hyperlink ref="J182" r:id="rId373" location="!/tracie022/status/943800435357261825"/>
    <hyperlink ref="J183" r:id="rId374" location="!/iiyopurin/status/943800439325073409"/>
    <hyperlink ref="J184" r:id="rId375" location="!/22ılias22/status/943800439908081664"/>
    <hyperlink ref="J185" r:id="rId376" location="!/shavond83014167/status/943800441241874433"/>
    <hyperlink ref="J186" r:id="rId377" location="!/daysiruth416/status/943800441397182464"/>
    <hyperlink ref="J187" r:id="rId378" location="!/lainegriggs2367/status/943800443213438976"/>
    <hyperlink ref="J188" r:id="rId379" location="!/fs_twi/status/943800443330707457"/>
    <hyperlink ref="J189" r:id="rId380" location="!/gracenmiller/status/943800443435716613"/>
    <hyperlink ref="J190" r:id="rId381" location="!/aiueo110book/status/943800443544543233"/>
    <hyperlink ref="J191" r:id="rId382" location="!/3470jack/status/943800443859169280"/>
    <hyperlink ref="J192" r:id="rId383" location="!/i_mahasin/status/943800444056256512"/>
    <hyperlink ref="J193" r:id="rId384" location="!/mamasquare714/status/943800446237339649"/>
    <hyperlink ref="J194" r:id="rId385" location="!/srebon/status/943800447424520192"/>
    <hyperlink ref="J195" r:id="rId386" location="!/hukumotoyasuko/status/943800447441276928"/>
    <hyperlink ref="J196" r:id="rId387" location="!/henmikumajiroui/status/943800447843819521"/>
    <hyperlink ref="J197" r:id="rId388" location="!/authorkzink/status/943800449257361408"/>
    <hyperlink ref="J198" r:id="rId389" location="!/snmr_201/status/943800451937349632"/>
    <hyperlink ref="J199" r:id="rId390" location="!/xkvkyjvhjwguw11/status/943800398623645696"/>
    <hyperlink ref="J200" r:id="rId391" location="!/xkvkyjvhjwguw11/status/943800452738564096"/>
    <hyperlink ref="J201" r:id="rId392" location="!/zhaozhaoman/status/943800453393010689"/>
    <hyperlink ref="J202" r:id="rId393" location="!/jannatulchaity0/status/943800454189694976"/>
    <hyperlink ref="J203" r:id="rId394" location="!/jannatulchaity0/status/943800454189694976"/>
    <hyperlink ref="J204" r:id="rId395" location="!/satzsathish08/status/943800458442809344"/>
    <hyperlink ref="J205" r:id="rId396" location="!/g_tara3/status/943800458530865152"/>
    <hyperlink ref="J206" r:id="rId397" location="!/tesigotuitero/status/943800459701161984"/>
    <hyperlink ref="J207" r:id="rId398" location="!/timekeeper/status/943800459864797184"/>
    <hyperlink ref="J208" r:id="rId399" location="!/amasalegame/status/943800461189984256"/>
    <hyperlink ref="J209" r:id="rId400" location="!/marilynfrenche/status/943800462536593409"/>
    <hyperlink ref="J210" r:id="rId401" location="!/111publishing/status/943800464386265088"/>
    <hyperlink ref="J211" r:id="rId402" location="!/the_book_queen/status/943800464780550144"/>
    <hyperlink ref="J212" r:id="rId403" location="!/hollydodd80/status/943800464922963968"/>
    <hyperlink ref="J213" r:id="rId404" location="!/yuiooooyui/status/943800466286174208"/>
    <hyperlink ref="J214" r:id="rId405" location="!/attentionget/status/943800467590545408"/>
    <hyperlink ref="J215" r:id="rId406" location="!/murasakimitsuru/status/943800467653406720"/>
    <hyperlink ref="J216" r:id="rId407" location="!/sharanbachelde3/status/943800468546965504"/>
    <hyperlink ref="J217" r:id="rId408" location="!/odette_yasutake/status/943800468987314176"/>
    <hyperlink ref="J218" r:id="rId409" location="!/noelbarwood/status/943800469088030720"/>
    <hyperlink ref="J219" r:id="rId410" location="!/fuwarin/status/943800469838757888"/>
    <hyperlink ref="J220" r:id="rId411" location="!/bıblıothequea/status/943800470593683457"/>
    <hyperlink ref="J221" r:id="rId412" location="!/uumt10141/status/943800470845325312"/>
    <hyperlink ref="J222" r:id="rId413" location="!/k2_ryuku/status/943800471877124096"/>
    <hyperlink ref="J223" r:id="rId414" location="!/legendary_rts/status/943800471931809792"/>
    <hyperlink ref="J224" r:id="rId415" location="!/legendary_rts/status/943800471931809792"/>
    <hyperlink ref="J225" r:id="rId416" location="!/sochatolocha/status/943800472309194752"/>
    <hyperlink ref="J226" r:id="rId417" location="!/successrockets/status/943800472837722112"/>
    <hyperlink ref="J227" r:id="rId418" location="!/urahoyik/status/943800472980164609"/>
    <hyperlink ref="J228" r:id="rId419" location="!/andrade1_carlos/status/943800476021207040"/>
    <hyperlink ref="J229" r:id="rId420" location="!/f14zero/status/943800476977393664"/>
    <hyperlink ref="J230" r:id="rId421" location="!/bnbpubs/status/943800477212381184"/>
    <hyperlink ref="J231" r:id="rId422" location="!/ulagriffith2869/status/943800477438889984"/>
    <hyperlink ref="J232" r:id="rId423" location="!/modestasteinka9/status/943800477736689664"/>
    <hyperlink ref="J233" r:id="rId424" location="!/jetaylor75/status/943800477749252096"/>
    <hyperlink ref="J234" r:id="rId425" location="!/kenett1/status/943800478499979264"/>
    <hyperlink ref="J235" r:id="rId426" location="!/josefreedomve/status/943800479083048960"/>
    <hyperlink ref="J236" r:id="rId427" location="!/redragdolly/status/943800479418634240"/>
    <hyperlink ref="J237" r:id="rId428" location="!/jennyburnley1/status/943800479850561536"/>
    <hyperlink ref="J238" r:id="rId429" location="!/koubemanzou/status/943800380927852544"/>
    <hyperlink ref="J239" r:id="rId430" location="!/koubemanzou/status/943800480559276032"/>
    <hyperlink ref="J240" r:id="rId431" location="!/eboniquarterma5/status/943800480664309760"/>
    <hyperlink ref="J241" r:id="rId432" location="!/jd_bodabu/status/943800480777437184"/>
    <hyperlink ref="J242" r:id="rId433" location="!/zwyemag3y7hnu5g/status/943800481255526400"/>
    <hyperlink ref="J243" r:id="rId434" location="!/nobochin55110/status/943800481607856128"/>
    <hyperlink ref="J244" r:id="rId435" location="!/vertiemaxwell11/status/943800482375569413"/>
    <hyperlink ref="J245" r:id="rId436" location="!/wingback_t/status/943800482803281920"/>
    <hyperlink ref="J246" r:id="rId437" location="!/bh34kb17/status/943800483163996161"/>
    <hyperlink ref="J247" r:id="rId438" location="!/bernardfoong/status/943800315463258117"/>
    <hyperlink ref="J248" r:id="rId439" location="!/bernardfoong/status/943800317719842817"/>
    <hyperlink ref="J249" r:id="rId440" location="!/bernardfoong/status/943800322287460353"/>
    <hyperlink ref="J250" r:id="rId441" location="!/bernardfoong/status/943800323516313600"/>
    <hyperlink ref="J251" r:id="rId442" location="!/dolynkeys/status/943800483453468672"/>
    <hyperlink ref="J252" r:id="rId443" location="!/tech_tandem/status/943800484330172416"/>
    <hyperlink ref="J253" r:id="rId444" location="!/kankipub/status/943800485131182080"/>
    <hyperlink ref="J254" r:id="rId445" location="!/dokuo350/status/943800486615924736"/>
    <hyperlink ref="J255" r:id="rId446" location="!/thomaskaynak281/status/943800486637002752"/>
    <hyperlink ref="J256" r:id="rId447" location="!/shinr_a/status/943800487114973184"/>
    <hyperlink ref="J257" r:id="rId448" location="!/onlineglossary/status/943800315861540864"/>
    <hyperlink ref="J258" r:id="rId449" location="!/onlineglossary/status/943800403157590016"/>
    <hyperlink ref="J259" r:id="rId450" location="!/onlineglossary/status/943800373743050752"/>
    <hyperlink ref="J260" r:id="rId451" location="!/onlineglossary/status/943800487454707712"/>
    <hyperlink ref="J261" r:id="rId452" location="!/onlineglossary/status/943800315861540864"/>
    <hyperlink ref="J262" r:id="rId453" location="!/onlineglossary/status/943800373743050752"/>
    <hyperlink ref="J263" r:id="rId454" location="!/onlineglossary/status/943800403157590016"/>
    <hyperlink ref="J264" r:id="rId455" location="!/onlineglossary/status/943800487454707712"/>
    <hyperlink ref="J265" r:id="rId456" location="!/gura_20_11/status/943800488155168768"/>
    <hyperlink ref="J266" r:id="rId457" location="!/imas_sokugai/status/943800489849733121"/>
    <hyperlink ref="J267" r:id="rId458" location="!/rebeccagrace234/status/943800489933541376"/>
    <hyperlink ref="J268" r:id="rId459" location="!/tx5x6zvnxjdp5m4/status/943800490050981888"/>
    <hyperlink ref="J269" r:id="rId460" location="!/gheorghepetre/status/943800491410149376"/>
    <hyperlink ref="J270" r:id="rId461" location="!/tsumorou/status/943800491498094592"/>
    <hyperlink ref="J271" r:id="rId462" location="!/bluebirdbrige/status/943800491498201088"/>
    <hyperlink ref="J272" r:id="rId463" location="!/gta5_hqck/status/943800492273967104"/>
    <hyperlink ref="J273" r:id="rId464" location="!/clawfa_0103/status/943800492290850817"/>
    <hyperlink ref="J274" r:id="rId465" location="!/okzcd/status/943800492680921088"/>
    <hyperlink ref="J275" r:id="rId466" location="!/fnicodemo/status/943800495667281920"/>
    <hyperlink ref="J276" r:id="rId467" location="!/wibradiolive/status/943800496300744705"/>
    <hyperlink ref="J277" r:id="rId468" location="!/wibradiolive/status/943800496300744705"/>
    <hyperlink ref="J278" r:id="rId469" location="!/tetokon/status/943800497827299329"/>
    <hyperlink ref="J279" r:id="rId470" location="!/esports_byakuya/status/943800500033486848"/>
    <hyperlink ref="J280" r:id="rId471" location="!/queenhoneybee50/status/943800500507385856"/>
    <hyperlink ref="J281" r:id="rId472" location="!/nngybrmlnnpxb11/status/943800500872536066"/>
    <hyperlink ref="J282" r:id="rId473" location="!/una0902s/status/943800501556076544"/>
    <hyperlink ref="J283" r:id="rId474" location="!/eugenieferguso8/status/943800501791084544"/>
    <hyperlink ref="J284" r:id="rId475" location="!/dianhowe1992/status/943800503024209920"/>
    <hyperlink ref="J285" r:id="rId476" location="!/kaito09969938/status/943800503128825856"/>
    <hyperlink ref="J286" r:id="rId477" location="!/ajw1970/status/943800503984623616"/>
    <hyperlink ref="J287" r:id="rId478" location="!/hakethkotb/status/943800504663945216"/>
    <hyperlink ref="J288" r:id="rId479" location="!/eangeluskehler/status/943800350674444290"/>
    <hyperlink ref="J289" r:id="rId480" location="!/eangeluskehler/status/943800391384354816"/>
    <hyperlink ref="J290" r:id="rId481" location="!/eangeluskehler/status/943800428923408385"/>
    <hyperlink ref="J291" r:id="rId482" location="!/eangeluskehler/status/943800469318664192"/>
    <hyperlink ref="J292" r:id="rId483" location="!/eangeluskehler/status/943800504789893121"/>
    <hyperlink ref="J293" r:id="rId484" location="!/hiromoo/status/943800505389654017"/>
    <hyperlink ref="J294" r:id="rId485" location="!/dwaguide/status/943800505511436294"/>
    <hyperlink ref="J295" r:id="rId486" location="!/dwaguide/status/943800505511436294"/>
    <hyperlink ref="J296" r:id="rId487" location="!/noramistress/status/943800468861542400"/>
    <hyperlink ref="J297" r:id="rId488" location="!/noramistress/status/943800505633071104"/>
    <hyperlink ref="J298" r:id="rId489" location="!/marylschmidt/status/943800506371190784"/>
    <hyperlink ref="J299" r:id="rId490" location="!/marylschmidt/status/943800506371190784"/>
    <hyperlink ref="J300" r:id="rId491" location="!/shimabarak/status/943800507281244161"/>
    <hyperlink ref="J301" r:id="rId492" location="!/priscilla_slack/status/943800508623486977"/>
    <hyperlink ref="J302" r:id="rId493" location="!/iliananicholso5/status/943800509101518849"/>
    <hyperlink ref="J303" r:id="rId494" location="!/chlosaki_/status/943800509311225856"/>
    <hyperlink ref="J304" r:id="rId495" location="!/suberu_banana/status/943800404357267456"/>
    <hyperlink ref="J305" r:id="rId496" location="!/suberu_banana/status/943800432664616961"/>
    <hyperlink ref="J306" r:id="rId497" location="!/suberu_banana/status/943800453170475010"/>
    <hyperlink ref="J307" r:id="rId498" location="!/suberu_banana/status/943800482505428993"/>
    <hyperlink ref="J308" r:id="rId499" location="!/suberu_banana/status/943800510015987712"/>
    <hyperlink ref="J309" r:id="rId500" location="!/donaldverger/status/943800400456634368"/>
    <hyperlink ref="J310" r:id="rId501" location="!/donaldverger/status/943800510288744448"/>
    <hyperlink ref="J311" r:id="rId502" location="!/fıl7xfklmyyo8po/status/943800511500771328"/>
    <hyperlink ref="J312" r:id="rId503" location="!/alexrisley/status/943800513430204419"/>
    <hyperlink ref="J313" r:id="rId504" location="!/superdorsa/status/943800513841246208"/>
    <hyperlink ref="J314" r:id="rId505" location="!/buyacooldrone/status/943800514810068992"/>
    <hyperlink ref="J315" r:id="rId506" location="!/stiqzfdvtouv6oh/status/943800515820904448"/>
    <hyperlink ref="J316" r:id="rId507" location="!/goingpotty/status/943800517376872448"/>
  </hyperlinks>
  <pageMargins left="0.7" right="0.7" top="0.75" bottom="0.75" header="0.3" footer="0.3"/>
  <pageSetup orientation="portrait" verticalDpi="0" r:id="rId508"/>
  <legacyDrawing r:id="rId509"/>
  <tableParts count="1">
    <tablePart r:id="rId510"/>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BE364"/>
  <sheetViews>
    <sheetView tabSelected="1" workbookViewId="0">
      <pane xSplit="1" ySplit="2" topLeftCell="B10" activePane="bottomRight" state="frozen"/>
      <selection pane="topRight" activeCell="B1" sqref="B1"/>
      <selection pane="bottomLeft" activeCell="A3" sqref="A3"/>
      <selection pane="bottomRight" activeCell="A2" sqref="A2:AZ2"/>
    </sheetView>
  </sheetViews>
  <sheetFormatPr defaultRowHeight="15" x14ac:dyDescent="0.25"/>
  <cols>
    <col min="1" max="1" width="9.140625" style="1"/>
    <col min="2" max="2" width="7.85546875" customWidth="1"/>
    <col min="3" max="3" width="8.5703125" customWidth="1"/>
    <col min="4" max="4" width="6.7109375" customWidth="1"/>
    <col min="5" max="5" width="9.85546875" customWidth="1"/>
    <col min="6" max="6" width="7.7109375" customWidth="1"/>
    <col min="7" max="7" width="11" customWidth="1"/>
    <col min="8" max="8" width="8.5703125" customWidth="1"/>
    <col min="9" max="9" width="9.7109375" customWidth="1"/>
    <col min="10" max="10" width="10.5703125" style="3" customWidth="1"/>
    <col min="11" max="11" width="9.140625" customWidth="1"/>
    <col min="12" max="12" width="9.140625" hidden="1" customWidth="1"/>
    <col min="13" max="14" width="4.28515625" hidden="1" customWidth="1"/>
    <col min="15" max="15" width="10.28515625" hidden="1" customWidth="1"/>
    <col min="16" max="16" width="6.42578125" hidden="1" customWidth="1"/>
    <col min="17" max="17" width="8.28515625" hidden="1" customWidth="1"/>
    <col min="18" max="18" width="9.5703125" customWidth="1"/>
    <col min="19" max="19" width="9.28515625" customWidth="1"/>
    <col min="20" max="20" width="9.5703125" customWidth="1"/>
    <col min="21" max="23" width="14.28515625" customWidth="1"/>
    <col min="24" max="24" width="11.85546875" customWidth="1"/>
    <col min="25" max="25" width="14.42578125" customWidth="1"/>
    <col min="26" max="26" width="18.28515625" customWidth="1"/>
    <col min="27" max="27" width="5" style="3" hidden="1" customWidth="1"/>
    <col min="28" max="28" width="16" style="3" hidden="1" customWidth="1"/>
    <col min="29" max="29" width="16" style="6" bestFit="1" customWidth="1"/>
    <col min="30" max="30" width="11.5703125" style="2" bestFit="1" customWidth="1"/>
    <col min="31" max="31" width="12" style="3" bestFit="1" customWidth="1"/>
    <col min="32" max="32" width="9.7109375" style="3" bestFit="1" customWidth="1"/>
    <col min="33" max="33" width="11.42578125" style="3" bestFit="1" customWidth="1"/>
    <col min="34" max="34" width="18.140625" style="3" bestFit="1" customWidth="1"/>
    <col min="35" max="35" width="10.5703125" bestFit="1" customWidth="1"/>
    <col min="36" max="36" width="10.7109375" bestFit="1" customWidth="1"/>
    <col min="37" max="37" width="7.42578125" bestFit="1" customWidth="1"/>
    <col min="38" max="38" width="8.140625" bestFit="1" customWidth="1"/>
    <col min="39" max="39" width="16.5703125" bestFit="1" customWidth="1"/>
    <col min="40" max="41" width="16.140625" bestFit="1" customWidth="1"/>
    <col min="42" max="42" width="15.140625" bestFit="1" customWidth="1"/>
    <col min="43" max="43" width="17.28515625" bestFit="1" customWidth="1"/>
    <col min="44" max="44" width="19.5703125" bestFit="1" customWidth="1"/>
    <col min="45" max="45" width="17.42578125" bestFit="1" customWidth="1"/>
    <col min="46" max="46" width="19.5703125" bestFit="1" customWidth="1"/>
    <col min="47" max="47" width="17.5703125" bestFit="1" customWidth="1"/>
    <col min="48" max="48" width="19.5703125" bestFit="1" customWidth="1"/>
    <col min="49" max="49" width="17.28515625" bestFit="1" customWidth="1"/>
    <col min="50" max="50" width="19.5703125" bestFit="1" customWidth="1"/>
    <col min="51" max="51" width="19.28515625" bestFit="1" customWidth="1"/>
    <col min="52" max="52" width="19.5703125" bestFit="1" customWidth="1"/>
  </cols>
  <sheetData>
    <row r="1" spans="1:57" x14ac:dyDescent="0.25">
      <c r="B1" s="23" t="s">
        <v>38</v>
      </c>
      <c r="C1" s="17"/>
      <c r="D1" s="17"/>
      <c r="E1" s="17"/>
      <c r="F1" s="17"/>
      <c r="G1" s="17"/>
      <c r="H1" s="25" t="s">
        <v>42</v>
      </c>
      <c r="I1" s="24"/>
      <c r="J1" s="24"/>
      <c r="K1" s="24"/>
      <c r="L1" s="27" t="s">
        <v>43</v>
      </c>
      <c r="M1" s="26"/>
      <c r="N1" s="26"/>
      <c r="O1" s="26"/>
      <c r="P1" s="26"/>
      <c r="Q1" s="26"/>
      <c r="R1" s="22" t="s">
        <v>41</v>
      </c>
      <c r="S1" s="19"/>
      <c r="T1" s="20"/>
      <c r="U1" s="21"/>
      <c r="V1" s="19"/>
      <c r="W1" s="19"/>
      <c r="X1" s="19"/>
      <c r="Y1" s="19"/>
      <c r="Z1" s="19"/>
      <c r="AA1" s="28" t="s">
        <v>39</v>
      </c>
      <c r="AB1" s="18"/>
      <c r="AC1" s="29" t="s">
        <v>40</v>
      </c>
      <c r="AD1"/>
      <c r="AE1"/>
      <c r="AF1"/>
      <c r="AG1"/>
      <c r="AH1"/>
    </row>
    <row r="2" spans="1:57" ht="30" customHeight="1" x14ac:dyDescent="0.25">
      <c r="A2" s="11" t="s">
        <v>4</v>
      </c>
      <c r="B2" s="8" t="s">
        <v>2</v>
      </c>
      <c r="C2" s="8" t="s">
        <v>7</v>
      </c>
      <c r="D2" s="9" t="s">
        <v>44</v>
      </c>
      <c r="E2" s="10" t="s">
        <v>3</v>
      </c>
      <c r="F2" s="8" t="s">
        <v>47</v>
      </c>
      <c r="G2" s="8" t="s">
        <v>10</v>
      </c>
      <c r="H2" s="8" t="s">
        <v>45</v>
      </c>
      <c r="I2" s="8" t="s">
        <v>46</v>
      </c>
      <c r="J2" s="8" t="s">
        <v>76</v>
      </c>
      <c r="K2" s="8" t="s">
        <v>9</v>
      </c>
      <c r="L2" s="8" t="s">
        <v>26</v>
      </c>
      <c r="M2" s="8" t="s">
        <v>14</v>
      </c>
      <c r="N2" s="8" t="s">
        <v>15</v>
      </c>
      <c r="O2" s="8" t="s">
        <v>12</v>
      </c>
      <c r="P2" s="8" t="s">
        <v>27</v>
      </c>
      <c r="Q2" s="8" t="s">
        <v>28</v>
      </c>
      <c r="R2" s="13" t="s">
        <v>30</v>
      </c>
      <c r="S2" s="13" t="s">
        <v>31</v>
      </c>
      <c r="T2" s="13" t="s">
        <v>32</v>
      </c>
      <c r="U2" s="13" t="s">
        <v>33</v>
      </c>
      <c r="V2" s="13" t="s">
        <v>34</v>
      </c>
      <c r="W2" s="13" t="s">
        <v>35</v>
      </c>
      <c r="X2" s="13" t="s">
        <v>135</v>
      </c>
      <c r="Y2" s="13" t="s">
        <v>36</v>
      </c>
      <c r="Z2" s="13" t="s">
        <v>166</v>
      </c>
      <c r="AA2" s="11" t="s">
        <v>11</v>
      </c>
      <c r="AB2" s="11" t="s">
        <v>37</v>
      </c>
      <c r="AC2" s="8" t="s">
        <v>25</v>
      </c>
      <c r="AD2" s="13" t="s">
        <v>322</v>
      </c>
      <c r="AE2" s="13" t="s">
        <v>323</v>
      </c>
      <c r="AF2" s="13" t="s">
        <v>324</v>
      </c>
      <c r="AG2" s="13" t="s">
        <v>325</v>
      </c>
      <c r="AH2" s="13" t="s">
        <v>326</v>
      </c>
      <c r="AI2" s="13" t="s">
        <v>327</v>
      </c>
      <c r="AJ2" s="13" t="s">
        <v>328</v>
      </c>
      <c r="AK2" s="13" t="s">
        <v>329</v>
      </c>
      <c r="AL2" s="13" t="s">
        <v>330</v>
      </c>
      <c r="AM2" s="13" t="s">
        <v>331</v>
      </c>
      <c r="AN2" s="13" t="s">
        <v>332</v>
      </c>
      <c r="AO2" s="13" t="s">
        <v>333</v>
      </c>
      <c r="AP2" s="13" t="s">
        <v>334</v>
      </c>
      <c r="AQ2" s="92" t="s">
        <v>3538</v>
      </c>
      <c r="AR2" s="92" t="s">
        <v>3548</v>
      </c>
      <c r="AS2" s="92" t="s">
        <v>3549</v>
      </c>
      <c r="AT2" s="92" t="s">
        <v>3552</v>
      </c>
      <c r="AU2" s="92" t="s">
        <v>3553</v>
      </c>
      <c r="AV2" s="92" t="s">
        <v>3559</v>
      </c>
      <c r="AW2" s="92" t="s">
        <v>3564</v>
      </c>
      <c r="AX2" s="92" t="s">
        <v>3760</v>
      </c>
      <c r="AY2" s="92" t="s">
        <v>3774</v>
      </c>
      <c r="AZ2" s="92" t="s">
        <v>3968</v>
      </c>
      <c r="BA2" s="3"/>
      <c r="BB2" s="3"/>
    </row>
    <row r="3" spans="1:57" ht="15" customHeight="1" x14ac:dyDescent="0.25">
      <c r="A3" s="63" t="s">
        <v>189</v>
      </c>
      <c r="B3" s="64"/>
      <c r="C3" s="64"/>
      <c r="D3" s="65"/>
      <c r="E3" s="66"/>
      <c r="F3" s="85" t="s">
        <v>468</v>
      </c>
      <c r="G3" s="64"/>
      <c r="H3" s="67" t="s">
        <v>189</v>
      </c>
      <c r="I3" s="68"/>
      <c r="J3" s="68"/>
      <c r="K3" s="67" t="s">
        <v>544</v>
      </c>
      <c r="L3" s="69"/>
      <c r="M3" s="70">
        <v>3147.244140625</v>
      </c>
      <c r="N3" s="70">
        <v>8859.185546875</v>
      </c>
      <c r="O3" s="71"/>
      <c r="P3" s="72"/>
      <c r="Q3" s="72"/>
      <c r="R3" s="48"/>
      <c r="S3" s="48">
        <v>0</v>
      </c>
      <c r="T3" s="48">
        <v>1</v>
      </c>
      <c r="U3" s="49">
        <v>0</v>
      </c>
      <c r="V3" s="49">
        <v>1.1235999999999999E-2</v>
      </c>
      <c r="W3" s="49">
        <v>2.1739000000000001E-2</v>
      </c>
      <c r="X3" s="49">
        <v>0.55074999999999996</v>
      </c>
      <c r="Y3" s="49">
        <v>0</v>
      </c>
      <c r="Z3" s="49">
        <v>0</v>
      </c>
      <c r="AA3" s="73">
        <v>3</v>
      </c>
      <c r="AB3" s="73"/>
      <c r="AC3" s="74"/>
      <c r="AD3" s="75">
        <v>46</v>
      </c>
      <c r="AE3" s="75">
        <v>0</v>
      </c>
      <c r="AF3" s="75">
        <v>11</v>
      </c>
      <c r="AG3" s="75">
        <v>14</v>
      </c>
      <c r="AH3" s="75"/>
      <c r="AI3" s="75"/>
      <c r="AJ3" s="75"/>
      <c r="AK3" s="75"/>
      <c r="AL3" s="75"/>
      <c r="AM3" s="77">
        <v>43090.416898148149</v>
      </c>
      <c r="AN3" s="75" t="s">
        <v>493</v>
      </c>
      <c r="AO3" s="80" t="s">
        <v>509</v>
      </c>
      <c r="AP3" s="75" t="s">
        <v>65</v>
      </c>
      <c r="AQ3" s="48" t="s">
        <v>252</v>
      </c>
      <c r="AR3" s="48" t="s">
        <v>252</v>
      </c>
      <c r="AS3" s="48" t="s">
        <v>266</v>
      </c>
      <c r="AT3" s="48" t="s">
        <v>266</v>
      </c>
      <c r="AU3" s="48"/>
      <c r="AV3" s="48"/>
      <c r="AW3" s="93" t="s">
        <v>3565</v>
      </c>
      <c r="AX3" s="93" t="s">
        <v>3565</v>
      </c>
      <c r="AY3" s="93" t="s">
        <v>3775</v>
      </c>
      <c r="AZ3" s="93" t="s">
        <v>3775</v>
      </c>
      <c r="BA3" s="3"/>
      <c r="BB3" s="3"/>
    </row>
    <row r="4" spans="1:57" x14ac:dyDescent="0.25">
      <c r="A4" s="63" t="s">
        <v>207</v>
      </c>
      <c r="B4" s="64"/>
      <c r="C4" s="64"/>
      <c r="D4" s="65"/>
      <c r="E4" s="86"/>
      <c r="F4" s="85" t="s">
        <v>454</v>
      </c>
      <c r="G4" s="87"/>
      <c r="H4" s="67" t="s">
        <v>207</v>
      </c>
      <c r="I4" s="68"/>
      <c r="J4" s="88"/>
      <c r="K4" s="67" t="s">
        <v>536</v>
      </c>
      <c r="L4" s="89"/>
      <c r="M4" s="70">
        <v>5736.55859375</v>
      </c>
      <c r="N4" s="70">
        <v>4563.90478515625</v>
      </c>
      <c r="O4" s="71"/>
      <c r="P4" s="72"/>
      <c r="Q4" s="72"/>
      <c r="R4" s="84"/>
      <c r="S4" s="48">
        <v>45</v>
      </c>
      <c r="T4" s="48">
        <v>0</v>
      </c>
      <c r="U4" s="49">
        <v>1980</v>
      </c>
      <c r="V4" s="49">
        <v>2.2221999999999999E-2</v>
      </c>
      <c r="W4" s="49">
        <v>2.1739000000000001E-2</v>
      </c>
      <c r="X4" s="49">
        <v>21.216182</v>
      </c>
      <c r="Y4" s="49">
        <v>0</v>
      </c>
      <c r="Z4" s="49">
        <v>0</v>
      </c>
      <c r="AA4" s="73">
        <v>4</v>
      </c>
      <c r="AB4" s="73"/>
      <c r="AC4" s="74"/>
      <c r="AD4" s="76">
        <v>16192</v>
      </c>
      <c r="AE4" s="76">
        <v>382489</v>
      </c>
      <c r="AF4" s="76">
        <v>119581</v>
      </c>
      <c r="AG4" s="76">
        <v>2344</v>
      </c>
      <c r="AH4" s="76">
        <v>-21600</v>
      </c>
      <c r="AI4" s="76" t="s">
        <v>336</v>
      </c>
      <c r="AJ4" s="76" t="s">
        <v>376</v>
      </c>
      <c r="AK4" s="79" t="s">
        <v>405</v>
      </c>
      <c r="AL4" s="76" t="s">
        <v>434</v>
      </c>
      <c r="AM4" s="78">
        <v>39807.345694444448</v>
      </c>
      <c r="AN4" s="76" t="s">
        <v>493</v>
      </c>
      <c r="AO4" s="79" t="s">
        <v>496</v>
      </c>
      <c r="AP4" s="76" t="s">
        <v>64</v>
      </c>
      <c r="AQ4" s="48"/>
      <c r="AR4" s="48"/>
      <c r="AS4" s="48"/>
      <c r="AT4" s="48"/>
      <c r="AU4" s="48"/>
      <c r="AV4" s="48"/>
      <c r="AW4" s="48"/>
      <c r="AX4" s="48"/>
      <c r="AY4" s="48"/>
      <c r="AZ4" s="48"/>
      <c r="BA4" s="2"/>
      <c r="BB4" s="3"/>
      <c r="BC4" s="3"/>
      <c r="BD4" s="3"/>
      <c r="BE4" s="3"/>
    </row>
    <row r="5" spans="1:57" x14ac:dyDescent="0.25">
      <c r="A5" s="63" t="s">
        <v>191</v>
      </c>
      <c r="B5" s="64"/>
      <c r="C5" s="64"/>
      <c r="D5" s="65"/>
      <c r="E5" s="86"/>
      <c r="F5" s="85" t="s">
        <v>471</v>
      </c>
      <c r="G5" s="87"/>
      <c r="H5" s="67" t="s">
        <v>191</v>
      </c>
      <c r="I5" s="68"/>
      <c r="J5" s="88"/>
      <c r="K5" s="67" t="s">
        <v>546</v>
      </c>
      <c r="L5" s="89"/>
      <c r="M5" s="70">
        <v>8207.21875</v>
      </c>
      <c r="N5" s="70">
        <v>6087.47509765625</v>
      </c>
      <c r="O5" s="71"/>
      <c r="P5" s="72"/>
      <c r="Q5" s="72"/>
      <c r="R5" s="84"/>
      <c r="S5" s="48">
        <v>1</v>
      </c>
      <c r="T5" s="48">
        <v>1</v>
      </c>
      <c r="U5" s="49">
        <v>0</v>
      </c>
      <c r="V5" s="49">
        <v>0</v>
      </c>
      <c r="W5" s="49">
        <v>0</v>
      </c>
      <c r="X5" s="49">
        <v>0.99999899999999997</v>
      </c>
      <c r="Y5" s="49">
        <v>0</v>
      </c>
      <c r="Z5" s="49" t="s">
        <v>3489</v>
      </c>
      <c r="AA5" s="73">
        <v>5</v>
      </c>
      <c r="AB5" s="73"/>
      <c r="AC5" s="74"/>
      <c r="AD5" s="76">
        <v>2659</v>
      </c>
      <c r="AE5" s="76">
        <v>1644</v>
      </c>
      <c r="AF5" s="76">
        <v>56595</v>
      </c>
      <c r="AG5" s="76">
        <v>26</v>
      </c>
      <c r="AH5" s="76">
        <v>28800</v>
      </c>
      <c r="AI5" s="76" t="s">
        <v>351</v>
      </c>
      <c r="AJ5" s="76"/>
      <c r="AK5" s="76"/>
      <c r="AL5" s="76" t="s">
        <v>436</v>
      </c>
      <c r="AM5" s="78">
        <v>41579.568935185183</v>
      </c>
      <c r="AN5" s="76" t="s">
        <v>493</v>
      </c>
      <c r="AO5" s="79" t="s">
        <v>512</v>
      </c>
      <c r="AP5" s="76" t="s">
        <v>65</v>
      </c>
      <c r="AQ5" s="48" t="s">
        <v>256</v>
      </c>
      <c r="AR5" s="48" t="s">
        <v>256</v>
      </c>
      <c r="AS5" s="48" t="s">
        <v>267</v>
      </c>
      <c r="AT5" s="48" t="s">
        <v>267</v>
      </c>
      <c r="AU5" s="48"/>
      <c r="AV5" s="48"/>
      <c r="AW5" s="93" t="s">
        <v>3566</v>
      </c>
      <c r="AX5" s="93" t="s">
        <v>3566</v>
      </c>
      <c r="AY5" s="93" t="s">
        <v>3776</v>
      </c>
      <c r="AZ5" s="93" t="s">
        <v>3776</v>
      </c>
      <c r="BA5" s="2"/>
      <c r="BB5" s="3"/>
      <c r="BC5" s="3"/>
      <c r="BD5" s="3"/>
      <c r="BE5" s="3"/>
    </row>
    <row r="6" spans="1:57" x14ac:dyDescent="0.25">
      <c r="A6" s="63" t="s">
        <v>193</v>
      </c>
      <c r="B6" s="64"/>
      <c r="C6" s="64"/>
      <c r="D6" s="65"/>
      <c r="E6" s="86"/>
      <c r="F6" s="85" t="s">
        <v>473</v>
      </c>
      <c r="G6" s="87"/>
      <c r="H6" s="67" t="s">
        <v>193</v>
      </c>
      <c r="I6" s="68"/>
      <c r="J6" s="88"/>
      <c r="K6" s="67" t="s">
        <v>547</v>
      </c>
      <c r="L6" s="89"/>
      <c r="M6" s="70">
        <v>3334.39453125</v>
      </c>
      <c r="N6" s="70">
        <v>493.82611083984375</v>
      </c>
      <c r="O6" s="71"/>
      <c r="P6" s="72"/>
      <c r="Q6" s="72"/>
      <c r="R6" s="84"/>
      <c r="S6" s="48">
        <v>0</v>
      </c>
      <c r="T6" s="48">
        <v>1</v>
      </c>
      <c r="U6" s="49">
        <v>0</v>
      </c>
      <c r="V6" s="49">
        <v>1</v>
      </c>
      <c r="W6" s="49">
        <v>0</v>
      </c>
      <c r="X6" s="49">
        <v>0.99999899999999997</v>
      </c>
      <c r="Y6" s="49">
        <v>0</v>
      </c>
      <c r="Z6" s="49">
        <v>0</v>
      </c>
      <c r="AA6" s="73">
        <v>6</v>
      </c>
      <c r="AB6" s="73"/>
      <c r="AC6" s="74"/>
      <c r="AD6" s="76">
        <v>95351</v>
      </c>
      <c r="AE6" s="76">
        <v>95125</v>
      </c>
      <c r="AF6" s="76">
        <v>132002</v>
      </c>
      <c r="AG6" s="76">
        <v>16327</v>
      </c>
      <c r="AH6" s="76">
        <v>-21600</v>
      </c>
      <c r="AI6" s="76" t="s">
        <v>352</v>
      </c>
      <c r="AJ6" s="76" t="s">
        <v>390</v>
      </c>
      <c r="AK6" s="79" t="s">
        <v>416</v>
      </c>
      <c r="AL6" s="76" t="s">
        <v>434</v>
      </c>
      <c r="AM6" s="78">
        <v>40039.856087962966</v>
      </c>
      <c r="AN6" s="76" t="s">
        <v>493</v>
      </c>
      <c r="AO6" s="79" t="s">
        <v>514</v>
      </c>
      <c r="AP6" s="76" t="s">
        <v>65</v>
      </c>
      <c r="AQ6" s="48" t="s">
        <v>257</v>
      </c>
      <c r="AR6" s="48" t="s">
        <v>257</v>
      </c>
      <c r="AS6" s="48" t="s">
        <v>273</v>
      </c>
      <c r="AT6" s="48" t="s">
        <v>273</v>
      </c>
      <c r="AU6" s="48" t="s">
        <v>284</v>
      </c>
      <c r="AV6" s="48" t="s">
        <v>284</v>
      </c>
      <c r="AW6" s="93" t="s">
        <v>3567</v>
      </c>
      <c r="AX6" s="93" t="s">
        <v>3567</v>
      </c>
      <c r="AY6" s="93" t="s">
        <v>3777</v>
      </c>
      <c r="AZ6" s="93" t="s">
        <v>3777</v>
      </c>
      <c r="BA6" s="2"/>
      <c r="BB6" s="3"/>
      <c r="BC6" s="3"/>
      <c r="BD6" s="3"/>
      <c r="BE6" s="3"/>
    </row>
    <row r="7" spans="1:57" x14ac:dyDescent="0.25">
      <c r="A7" s="63" t="s">
        <v>217</v>
      </c>
      <c r="B7" s="64"/>
      <c r="C7" s="64"/>
      <c r="D7" s="65"/>
      <c r="E7" s="86"/>
      <c r="F7" s="85" t="s">
        <v>474</v>
      </c>
      <c r="G7" s="87"/>
      <c r="H7" s="67" t="s">
        <v>217</v>
      </c>
      <c r="I7" s="68"/>
      <c r="J7" s="88"/>
      <c r="K7" s="67" t="s">
        <v>548</v>
      </c>
      <c r="L7" s="89"/>
      <c r="M7" s="70">
        <v>1256.92236328125</v>
      </c>
      <c r="N7" s="70">
        <v>2504.269287109375</v>
      </c>
      <c r="O7" s="71"/>
      <c r="P7" s="72"/>
      <c r="Q7" s="72"/>
      <c r="R7" s="84"/>
      <c r="S7" s="48">
        <v>1</v>
      </c>
      <c r="T7" s="48">
        <v>0</v>
      </c>
      <c r="U7" s="49">
        <v>0</v>
      </c>
      <c r="V7" s="49">
        <v>1</v>
      </c>
      <c r="W7" s="49">
        <v>0</v>
      </c>
      <c r="X7" s="49">
        <v>0.99999899999999997</v>
      </c>
      <c r="Y7" s="49">
        <v>0</v>
      </c>
      <c r="Z7" s="49">
        <v>0</v>
      </c>
      <c r="AA7" s="73">
        <v>7</v>
      </c>
      <c r="AB7" s="73"/>
      <c r="AC7" s="74"/>
      <c r="AD7" s="76">
        <v>5418</v>
      </c>
      <c r="AE7" s="76">
        <v>5150</v>
      </c>
      <c r="AF7" s="76">
        <v>12981</v>
      </c>
      <c r="AG7" s="76">
        <v>2138</v>
      </c>
      <c r="AH7" s="76">
        <v>-25200</v>
      </c>
      <c r="AI7" s="76" t="s">
        <v>353</v>
      </c>
      <c r="AJ7" s="76"/>
      <c r="AK7" s="79" t="s">
        <v>417</v>
      </c>
      <c r="AL7" s="76" t="s">
        <v>444</v>
      </c>
      <c r="AM7" s="78">
        <v>40269.08053240741</v>
      </c>
      <c r="AN7" s="76" t="s">
        <v>493</v>
      </c>
      <c r="AO7" s="79" t="s">
        <v>515</v>
      </c>
      <c r="AP7" s="76" t="s">
        <v>64</v>
      </c>
      <c r="AQ7" s="48"/>
      <c r="AR7" s="48"/>
      <c r="AS7" s="48"/>
      <c r="AT7" s="48"/>
      <c r="AU7" s="48"/>
      <c r="AV7" s="48"/>
      <c r="AW7" s="48"/>
      <c r="AX7" s="48"/>
      <c r="AY7" s="48"/>
      <c r="AZ7" s="48"/>
      <c r="BA7" s="2"/>
      <c r="BB7" s="3"/>
      <c r="BC7" s="3"/>
      <c r="BD7" s="3"/>
      <c r="BE7" s="3"/>
    </row>
    <row r="8" spans="1:57" x14ac:dyDescent="0.25">
      <c r="A8" s="63" t="s">
        <v>194</v>
      </c>
      <c r="B8" s="64"/>
      <c r="C8" s="64"/>
      <c r="D8" s="65"/>
      <c r="E8" s="86"/>
      <c r="F8" s="85" t="s">
        <v>475</v>
      </c>
      <c r="G8" s="87"/>
      <c r="H8" s="67" t="s">
        <v>194</v>
      </c>
      <c r="I8" s="68"/>
      <c r="J8" s="88"/>
      <c r="K8" s="67" t="s">
        <v>549</v>
      </c>
      <c r="L8" s="89"/>
      <c r="M8" s="70">
        <v>391.98370361328125</v>
      </c>
      <c r="N8" s="70">
        <v>7204.38525390625</v>
      </c>
      <c r="O8" s="71"/>
      <c r="P8" s="72"/>
      <c r="Q8" s="72"/>
      <c r="R8" s="84"/>
      <c r="S8" s="48">
        <v>1</v>
      </c>
      <c r="T8" s="48">
        <v>1</v>
      </c>
      <c r="U8" s="49">
        <v>0</v>
      </c>
      <c r="V8" s="49">
        <v>0</v>
      </c>
      <c r="W8" s="49">
        <v>0</v>
      </c>
      <c r="X8" s="49">
        <v>0.99999899999999997</v>
      </c>
      <c r="Y8" s="49">
        <v>0</v>
      </c>
      <c r="Z8" s="49" t="s">
        <v>3489</v>
      </c>
      <c r="AA8" s="73">
        <v>8</v>
      </c>
      <c r="AB8" s="73"/>
      <c r="AC8" s="74"/>
      <c r="AD8" s="76">
        <v>333</v>
      </c>
      <c r="AE8" s="76">
        <v>322</v>
      </c>
      <c r="AF8" s="76">
        <v>63777</v>
      </c>
      <c r="AG8" s="76">
        <v>21718</v>
      </c>
      <c r="AH8" s="76"/>
      <c r="AI8" s="76" t="s">
        <v>354</v>
      </c>
      <c r="AJ8" s="76" t="s">
        <v>391</v>
      </c>
      <c r="AK8" s="79" t="s">
        <v>418</v>
      </c>
      <c r="AL8" s="76"/>
      <c r="AM8" s="78">
        <v>42246.547511574077</v>
      </c>
      <c r="AN8" s="76" t="s">
        <v>493</v>
      </c>
      <c r="AO8" s="79" t="s">
        <v>516</v>
      </c>
      <c r="AP8" s="76" t="s">
        <v>65</v>
      </c>
      <c r="AQ8" s="48"/>
      <c r="AR8" s="48"/>
      <c r="AS8" s="48"/>
      <c r="AT8" s="48"/>
      <c r="AU8" s="48"/>
      <c r="AV8" s="48"/>
      <c r="AW8" s="93" t="s">
        <v>3568</v>
      </c>
      <c r="AX8" s="93" t="s">
        <v>3568</v>
      </c>
      <c r="AY8" s="93" t="s">
        <v>3778</v>
      </c>
      <c r="AZ8" s="93" t="s">
        <v>3778</v>
      </c>
      <c r="BA8" s="2"/>
      <c r="BB8" s="3"/>
      <c r="BC8" s="3"/>
      <c r="BD8" s="3"/>
      <c r="BE8" s="3"/>
    </row>
    <row r="9" spans="1:57" x14ac:dyDescent="0.25">
      <c r="A9" s="63" t="s">
        <v>195</v>
      </c>
      <c r="B9" s="64"/>
      <c r="C9" s="64"/>
      <c r="D9" s="65"/>
      <c r="E9" s="86"/>
      <c r="F9" s="85" t="s">
        <v>476</v>
      </c>
      <c r="G9" s="87"/>
      <c r="H9" s="67" t="s">
        <v>195</v>
      </c>
      <c r="I9" s="68"/>
      <c r="J9" s="88"/>
      <c r="K9" s="67" t="s">
        <v>550</v>
      </c>
      <c r="L9" s="89"/>
      <c r="M9" s="70">
        <v>3716.137939453125</v>
      </c>
      <c r="N9" s="70">
        <v>113.68862915039063</v>
      </c>
      <c r="O9" s="71"/>
      <c r="P9" s="72"/>
      <c r="Q9" s="72"/>
      <c r="R9" s="84"/>
      <c r="S9" s="48">
        <v>1</v>
      </c>
      <c r="T9" s="48">
        <v>1</v>
      </c>
      <c r="U9" s="49">
        <v>0</v>
      </c>
      <c r="V9" s="49">
        <v>0</v>
      </c>
      <c r="W9" s="49">
        <v>0</v>
      </c>
      <c r="X9" s="49">
        <v>0.99999899999999997</v>
      </c>
      <c r="Y9" s="49">
        <v>0</v>
      </c>
      <c r="Z9" s="49" t="s">
        <v>3489</v>
      </c>
      <c r="AA9" s="73">
        <v>9</v>
      </c>
      <c r="AB9" s="73"/>
      <c r="AC9" s="74"/>
      <c r="AD9" s="76">
        <v>48</v>
      </c>
      <c r="AE9" s="76">
        <v>448</v>
      </c>
      <c r="AF9" s="76">
        <v>20287</v>
      </c>
      <c r="AG9" s="76">
        <v>4</v>
      </c>
      <c r="AH9" s="76">
        <v>3600</v>
      </c>
      <c r="AI9" s="76" t="s">
        <v>355</v>
      </c>
      <c r="AJ9" s="76" t="s">
        <v>392</v>
      </c>
      <c r="AK9" s="79" t="s">
        <v>419</v>
      </c>
      <c r="AL9" s="76" t="s">
        <v>433</v>
      </c>
      <c r="AM9" s="78">
        <v>41099.72861111111</v>
      </c>
      <c r="AN9" s="76" t="s">
        <v>493</v>
      </c>
      <c r="AO9" s="79" t="s">
        <v>517</v>
      </c>
      <c r="AP9" s="76" t="s">
        <v>65</v>
      </c>
      <c r="AQ9" s="48" t="s">
        <v>258</v>
      </c>
      <c r="AR9" s="48" t="s">
        <v>258</v>
      </c>
      <c r="AS9" s="48" t="s">
        <v>271</v>
      </c>
      <c r="AT9" s="48" t="s">
        <v>271</v>
      </c>
      <c r="AU9" s="48"/>
      <c r="AV9" s="48"/>
      <c r="AW9" s="93" t="s">
        <v>3569</v>
      </c>
      <c r="AX9" s="93" t="s">
        <v>3569</v>
      </c>
      <c r="AY9" s="93" t="s">
        <v>3779</v>
      </c>
      <c r="AZ9" s="93" t="s">
        <v>3779</v>
      </c>
      <c r="BA9" s="2"/>
      <c r="BB9" s="3"/>
      <c r="BC9" s="3"/>
      <c r="BD9" s="3"/>
      <c r="BE9" s="3"/>
    </row>
    <row r="10" spans="1:57" x14ac:dyDescent="0.25">
      <c r="A10" s="63" t="s">
        <v>196</v>
      </c>
      <c r="B10" s="64"/>
      <c r="C10" s="64"/>
      <c r="D10" s="65"/>
      <c r="E10" s="86"/>
      <c r="F10" s="85" t="s">
        <v>477</v>
      </c>
      <c r="G10" s="87"/>
      <c r="H10" s="67" t="s">
        <v>196</v>
      </c>
      <c r="I10" s="68"/>
      <c r="J10" s="88"/>
      <c r="K10" s="67" t="s">
        <v>551</v>
      </c>
      <c r="L10" s="89"/>
      <c r="M10" s="70">
        <v>7527.50146484375</v>
      </c>
      <c r="N10" s="70">
        <v>2198.83154296875</v>
      </c>
      <c r="O10" s="71"/>
      <c r="P10" s="72"/>
      <c r="Q10" s="72"/>
      <c r="R10" s="84"/>
      <c r="S10" s="48">
        <v>0</v>
      </c>
      <c r="T10" s="48">
        <v>1</v>
      </c>
      <c r="U10" s="49">
        <v>0</v>
      </c>
      <c r="V10" s="49">
        <v>7.6923000000000005E-2</v>
      </c>
      <c r="W10" s="49">
        <v>0</v>
      </c>
      <c r="X10" s="49">
        <v>0.60617699999999997</v>
      </c>
      <c r="Y10" s="49">
        <v>0</v>
      </c>
      <c r="Z10" s="49">
        <v>0</v>
      </c>
      <c r="AA10" s="73">
        <v>10</v>
      </c>
      <c r="AB10" s="73"/>
      <c r="AC10" s="74"/>
      <c r="AD10" s="76">
        <v>582</v>
      </c>
      <c r="AE10" s="76">
        <v>453</v>
      </c>
      <c r="AF10" s="76">
        <v>100606</v>
      </c>
      <c r="AG10" s="76">
        <v>611</v>
      </c>
      <c r="AH10" s="76">
        <v>32400</v>
      </c>
      <c r="AI10" s="76" t="s">
        <v>356</v>
      </c>
      <c r="AJ10" s="76" t="s">
        <v>393</v>
      </c>
      <c r="AK10" s="79" t="s">
        <v>420</v>
      </c>
      <c r="AL10" s="76" t="s">
        <v>439</v>
      </c>
      <c r="AM10" s="78">
        <v>39200.689293981479</v>
      </c>
      <c r="AN10" s="76" t="s">
        <v>493</v>
      </c>
      <c r="AO10" s="79" t="s">
        <v>518</v>
      </c>
      <c r="AP10" s="76" t="s">
        <v>65</v>
      </c>
      <c r="AQ10" s="48"/>
      <c r="AR10" s="48"/>
      <c r="AS10" s="48"/>
      <c r="AT10" s="48"/>
      <c r="AU10" s="48"/>
      <c r="AV10" s="48"/>
      <c r="AW10" s="93" t="s">
        <v>3570</v>
      </c>
      <c r="AX10" s="93" t="s">
        <v>3570</v>
      </c>
      <c r="AY10" s="93" t="s">
        <v>3780</v>
      </c>
      <c r="AZ10" s="93" t="s">
        <v>3780</v>
      </c>
      <c r="BA10" s="2"/>
      <c r="BB10" s="3"/>
      <c r="BC10" s="3"/>
      <c r="BD10" s="3"/>
      <c r="BE10" s="3"/>
    </row>
    <row r="11" spans="1:57" x14ac:dyDescent="0.25">
      <c r="A11" s="63" t="s">
        <v>215</v>
      </c>
      <c r="B11" s="64"/>
      <c r="C11" s="64"/>
      <c r="D11" s="65"/>
      <c r="E11" s="86"/>
      <c r="F11" s="85" t="s">
        <v>467</v>
      </c>
      <c r="G11" s="87"/>
      <c r="H11" s="67" t="s">
        <v>215</v>
      </c>
      <c r="I11" s="68"/>
      <c r="J11" s="88"/>
      <c r="K11" s="67" t="s">
        <v>543</v>
      </c>
      <c r="L11" s="89"/>
      <c r="M11" s="70">
        <v>6255.19384765625</v>
      </c>
      <c r="N11" s="70">
        <v>4189.46533203125</v>
      </c>
      <c r="O11" s="71"/>
      <c r="P11" s="72"/>
      <c r="Q11" s="72"/>
      <c r="R11" s="84"/>
      <c r="S11" s="48">
        <v>7</v>
      </c>
      <c r="T11" s="48">
        <v>0</v>
      </c>
      <c r="U11" s="49">
        <v>42</v>
      </c>
      <c r="V11" s="49">
        <v>0.14285700000000001</v>
      </c>
      <c r="W11" s="49">
        <v>0</v>
      </c>
      <c r="X11" s="49">
        <v>3.756751</v>
      </c>
      <c r="Y11" s="49">
        <v>0</v>
      </c>
      <c r="Z11" s="49">
        <v>0</v>
      </c>
      <c r="AA11" s="73">
        <v>11</v>
      </c>
      <c r="AB11" s="73"/>
      <c r="AC11" s="74"/>
      <c r="AD11" s="76">
        <v>83</v>
      </c>
      <c r="AE11" s="76">
        <v>2329</v>
      </c>
      <c r="AF11" s="76">
        <v>15851</v>
      </c>
      <c r="AG11" s="76">
        <v>18086</v>
      </c>
      <c r="AH11" s="76">
        <v>32400</v>
      </c>
      <c r="AI11" s="76" t="s">
        <v>348</v>
      </c>
      <c r="AJ11" s="76"/>
      <c r="AK11" s="76"/>
      <c r="AL11" s="76" t="s">
        <v>439</v>
      </c>
      <c r="AM11" s="78">
        <v>40714.370092592595</v>
      </c>
      <c r="AN11" s="76" t="s">
        <v>493</v>
      </c>
      <c r="AO11" s="79" t="s">
        <v>508</v>
      </c>
      <c r="AP11" s="76" t="s">
        <v>64</v>
      </c>
      <c r="AQ11" s="48"/>
      <c r="AR11" s="48"/>
      <c r="AS11" s="48"/>
      <c r="AT11" s="48"/>
      <c r="AU11" s="48"/>
      <c r="AV11" s="48"/>
      <c r="AW11" s="48"/>
      <c r="AX11" s="48"/>
      <c r="AY11" s="48"/>
      <c r="AZ11" s="48"/>
      <c r="BA11" s="2"/>
      <c r="BB11" s="3"/>
      <c r="BC11" s="3"/>
      <c r="BD11" s="3"/>
      <c r="BE11" s="3"/>
    </row>
    <row r="12" spans="1:57" x14ac:dyDescent="0.25">
      <c r="A12" s="63" t="s">
        <v>197</v>
      </c>
      <c r="B12" s="64"/>
      <c r="C12" s="64"/>
      <c r="D12" s="65"/>
      <c r="E12" s="86"/>
      <c r="F12" s="85" t="s">
        <v>460</v>
      </c>
      <c r="G12" s="87"/>
      <c r="H12" s="67" t="s">
        <v>197</v>
      </c>
      <c r="I12" s="68"/>
      <c r="J12" s="88"/>
      <c r="K12" s="67" t="s">
        <v>552</v>
      </c>
      <c r="L12" s="89"/>
      <c r="M12" s="70">
        <v>7913.20166015625</v>
      </c>
      <c r="N12" s="70">
        <v>2295.253662109375</v>
      </c>
      <c r="O12" s="71"/>
      <c r="P12" s="72"/>
      <c r="Q12" s="72"/>
      <c r="R12" s="84"/>
      <c r="S12" s="48">
        <v>0</v>
      </c>
      <c r="T12" s="48">
        <v>1</v>
      </c>
      <c r="U12" s="49">
        <v>0</v>
      </c>
      <c r="V12" s="49">
        <v>1.1235999999999999E-2</v>
      </c>
      <c r="W12" s="49">
        <v>2.1739000000000001E-2</v>
      </c>
      <c r="X12" s="49">
        <v>0.55074999999999996</v>
      </c>
      <c r="Y12" s="49">
        <v>0</v>
      </c>
      <c r="Z12" s="49">
        <v>0</v>
      </c>
      <c r="AA12" s="73">
        <v>12</v>
      </c>
      <c r="AB12" s="73"/>
      <c r="AC12" s="74"/>
      <c r="AD12" s="76">
        <v>77</v>
      </c>
      <c r="AE12" s="76">
        <v>3</v>
      </c>
      <c r="AF12" s="76">
        <v>17</v>
      </c>
      <c r="AG12" s="76">
        <v>12</v>
      </c>
      <c r="AH12" s="76"/>
      <c r="AI12" s="76"/>
      <c r="AJ12" s="76"/>
      <c r="AK12" s="76"/>
      <c r="AL12" s="76"/>
      <c r="AM12" s="78">
        <v>43090.165000000001</v>
      </c>
      <c r="AN12" s="76" t="s">
        <v>493</v>
      </c>
      <c r="AO12" s="79" t="s">
        <v>519</v>
      </c>
      <c r="AP12" s="76" t="s">
        <v>65</v>
      </c>
      <c r="AQ12" s="48" t="s">
        <v>251</v>
      </c>
      <c r="AR12" s="48" t="s">
        <v>251</v>
      </c>
      <c r="AS12" s="48" t="s">
        <v>266</v>
      </c>
      <c r="AT12" s="48" t="s">
        <v>266</v>
      </c>
      <c r="AU12" s="48"/>
      <c r="AV12" s="48"/>
      <c r="AW12" s="93" t="s">
        <v>3571</v>
      </c>
      <c r="AX12" s="93" t="s">
        <v>3571</v>
      </c>
      <c r="AY12" s="93" t="s">
        <v>3781</v>
      </c>
      <c r="AZ12" s="93" t="s">
        <v>3781</v>
      </c>
      <c r="BA12" s="2"/>
      <c r="BB12" s="3"/>
      <c r="BC12" s="3"/>
      <c r="BD12" s="3"/>
      <c r="BE12" s="3"/>
    </row>
    <row r="13" spans="1:57" x14ac:dyDescent="0.25">
      <c r="A13" s="63" t="s">
        <v>198</v>
      </c>
      <c r="B13" s="64"/>
      <c r="C13" s="64"/>
      <c r="D13" s="65"/>
      <c r="E13" s="86"/>
      <c r="F13" s="85" t="s">
        <v>478</v>
      </c>
      <c r="G13" s="87"/>
      <c r="H13" s="67" t="s">
        <v>198</v>
      </c>
      <c r="I13" s="68"/>
      <c r="J13" s="88"/>
      <c r="K13" s="67" t="s">
        <v>553</v>
      </c>
      <c r="L13" s="89"/>
      <c r="M13" s="70">
        <v>9339.2841796875</v>
      </c>
      <c r="N13" s="70">
        <v>8316.4580078125</v>
      </c>
      <c r="O13" s="71"/>
      <c r="P13" s="72"/>
      <c r="Q13" s="72"/>
      <c r="R13" s="84"/>
      <c r="S13" s="48">
        <v>1</v>
      </c>
      <c r="T13" s="48">
        <v>1</v>
      </c>
      <c r="U13" s="49">
        <v>0</v>
      </c>
      <c r="V13" s="49">
        <v>0</v>
      </c>
      <c r="W13" s="49">
        <v>0</v>
      </c>
      <c r="X13" s="49">
        <v>0.99999899999999997</v>
      </c>
      <c r="Y13" s="49">
        <v>0</v>
      </c>
      <c r="Z13" s="49" t="s">
        <v>3489</v>
      </c>
      <c r="AA13" s="73">
        <v>13</v>
      </c>
      <c r="AB13" s="73"/>
      <c r="AC13" s="74"/>
      <c r="AD13" s="76">
        <v>4883</v>
      </c>
      <c r="AE13" s="76">
        <v>4181</v>
      </c>
      <c r="AF13" s="76">
        <v>100666</v>
      </c>
      <c r="AG13" s="76">
        <v>105</v>
      </c>
      <c r="AH13" s="76">
        <v>28800</v>
      </c>
      <c r="AI13" s="76" t="s">
        <v>357</v>
      </c>
      <c r="AJ13" s="76" t="s">
        <v>394</v>
      </c>
      <c r="AK13" s="79" t="s">
        <v>421</v>
      </c>
      <c r="AL13" s="76" t="s">
        <v>436</v>
      </c>
      <c r="AM13" s="78">
        <v>41554.569618055553</v>
      </c>
      <c r="AN13" s="76" t="s">
        <v>493</v>
      </c>
      <c r="AO13" s="79" t="s">
        <v>520</v>
      </c>
      <c r="AP13" s="76" t="s">
        <v>65</v>
      </c>
      <c r="AQ13" s="48" t="s">
        <v>259</v>
      </c>
      <c r="AR13" s="48" t="s">
        <v>259</v>
      </c>
      <c r="AS13" s="48" t="s">
        <v>272</v>
      </c>
      <c r="AT13" s="48" t="s">
        <v>272</v>
      </c>
      <c r="AU13" s="48"/>
      <c r="AV13" s="48"/>
      <c r="AW13" s="93" t="s">
        <v>3572</v>
      </c>
      <c r="AX13" s="93" t="s">
        <v>3572</v>
      </c>
      <c r="AY13" s="93" t="s">
        <v>3782</v>
      </c>
      <c r="AZ13" s="93" t="s">
        <v>3782</v>
      </c>
      <c r="BA13" s="2"/>
      <c r="BB13" s="3"/>
      <c r="BC13" s="3"/>
      <c r="BD13" s="3"/>
      <c r="BE13" s="3"/>
    </row>
    <row r="14" spans="1:57" x14ac:dyDescent="0.25">
      <c r="A14" s="63" t="s">
        <v>199</v>
      </c>
      <c r="B14" s="64"/>
      <c r="C14" s="64"/>
      <c r="D14" s="65"/>
      <c r="E14" s="86"/>
      <c r="F14" s="85" t="s">
        <v>479</v>
      </c>
      <c r="G14" s="87"/>
      <c r="H14" s="67" t="s">
        <v>199</v>
      </c>
      <c r="I14" s="68"/>
      <c r="J14" s="88"/>
      <c r="K14" s="67" t="s">
        <v>554</v>
      </c>
      <c r="L14" s="89"/>
      <c r="M14" s="70">
        <v>976.46856689453125</v>
      </c>
      <c r="N14" s="70">
        <v>6169.13037109375</v>
      </c>
      <c r="O14" s="71"/>
      <c r="P14" s="72"/>
      <c r="Q14" s="72"/>
      <c r="R14" s="84"/>
      <c r="S14" s="48">
        <v>1</v>
      </c>
      <c r="T14" s="48">
        <v>1</v>
      </c>
      <c r="U14" s="49">
        <v>0</v>
      </c>
      <c r="V14" s="49">
        <v>0</v>
      </c>
      <c r="W14" s="49">
        <v>0</v>
      </c>
      <c r="X14" s="49">
        <v>0.99999899999999997</v>
      </c>
      <c r="Y14" s="49">
        <v>0</v>
      </c>
      <c r="Z14" s="49" t="s">
        <v>3489</v>
      </c>
      <c r="AA14" s="73">
        <v>14</v>
      </c>
      <c r="AB14" s="73"/>
      <c r="AC14" s="74"/>
      <c r="AD14" s="76">
        <v>63854</v>
      </c>
      <c r="AE14" s="76">
        <v>119638</v>
      </c>
      <c r="AF14" s="76">
        <v>76714</v>
      </c>
      <c r="AG14" s="76">
        <v>0</v>
      </c>
      <c r="AH14" s="76">
        <v>-28800</v>
      </c>
      <c r="AI14" s="76" t="s">
        <v>358</v>
      </c>
      <c r="AJ14" s="76"/>
      <c r="AK14" s="76"/>
      <c r="AL14" s="76" t="s">
        <v>432</v>
      </c>
      <c r="AM14" s="78">
        <v>42171.713518518518</v>
      </c>
      <c r="AN14" s="76" t="s">
        <v>493</v>
      </c>
      <c r="AO14" s="79" t="s">
        <v>521</v>
      </c>
      <c r="AP14" s="76" t="s">
        <v>65</v>
      </c>
      <c r="AQ14" s="48" t="s">
        <v>254</v>
      </c>
      <c r="AR14" s="48" t="s">
        <v>254</v>
      </c>
      <c r="AS14" s="48" t="s">
        <v>277</v>
      </c>
      <c r="AT14" s="48" t="s">
        <v>277</v>
      </c>
      <c r="AU14" s="48"/>
      <c r="AV14" s="48"/>
      <c r="AW14" s="93" t="s">
        <v>3573</v>
      </c>
      <c r="AX14" s="93" t="s">
        <v>3573</v>
      </c>
      <c r="AY14" s="93" t="s">
        <v>3783</v>
      </c>
      <c r="AZ14" s="93" t="s">
        <v>3783</v>
      </c>
      <c r="BA14" s="2"/>
      <c r="BB14" s="3"/>
      <c r="BC14" s="3"/>
      <c r="BD14" s="3"/>
      <c r="BE14" s="3"/>
    </row>
    <row r="15" spans="1:57" x14ac:dyDescent="0.25">
      <c r="A15" s="63" t="s">
        <v>200</v>
      </c>
      <c r="B15" s="64"/>
      <c r="C15" s="64"/>
      <c r="D15" s="65"/>
      <c r="E15" s="86"/>
      <c r="F15" s="85" t="s">
        <v>480</v>
      </c>
      <c r="G15" s="87"/>
      <c r="H15" s="67" t="s">
        <v>200</v>
      </c>
      <c r="I15" s="68"/>
      <c r="J15" s="88"/>
      <c r="K15" s="67" t="s">
        <v>555</v>
      </c>
      <c r="L15" s="89"/>
      <c r="M15" s="70">
        <v>8535.1064453125</v>
      </c>
      <c r="N15" s="70">
        <v>8079.32666015625</v>
      </c>
      <c r="O15" s="71"/>
      <c r="P15" s="72"/>
      <c r="Q15" s="72"/>
      <c r="R15" s="84"/>
      <c r="S15" s="48">
        <v>1</v>
      </c>
      <c r="T15" s="48">
        <v>1</v>
      </c>
      <c r="U15" s="49">
        <v>0</v>
      </c>
      <c r="V15" s="49">
        <v>0</v>
      </c>
      <c r="W15" s="49">
        <v>0</v>
      </c>
      <c r="X15" s="49">
        <v>0.99999899999999997</v>
      </c>
      <c r="Y15" s="49">
        <v>0</v>
      </c>
      <c r="Z15" s="49" t="s">
        <v>3489</v>
      </c>
      <c r="AA15" s="73">
        <v>15</v>
      </c>
      <c r="AB15" s="73"/>
      <c r="AC15" s="74"/>
      <c r="AD15" s="76">
        <v>1155</v>
      </c>
      <c r="AE15" s="76">
        <v>613</v>
      </c>
      <c r="AF15" s="76">
        <v>26677</v>
      </c>
      <c r="AG15" s="76">
        <v>8534</v>
      </c>
      <c r="AH15" s="76">
        <v>32400</v>
      </c>
      <c r="AI15" s="76" t="s">
        <v>359</v>
      </c>
      <c r="AJ15" s="76" t="s">
        <v>395</v>
      </c>
      <c r="AK15" s="79" t="s">
        <v>422</v>
      </c>
      <c r="AL15" s="76" t="s">
        <v>439</v>
      </c>
      <c r="AM15" s="78">
        <v>40300.393379629626</v>
      </c>
      <c r="AN15" s="76" t="s">
        <v>493</v>
      </c>
      <c r="AO15" s="79" t="s">
        <v>522</v>
      </c>
      <c r="AP15" s="76" t="s">
        <v>65</v>
      </c>
      <c r="AQ15" s="48" t="s">
        <v>260</v>
      </c>
      <c r="AR15" s="48" t="s">
        <v>260</v>
      </c>
      <c r="AS15" s="48" t="s">
        <v>278</v>
      </c>
      <c r="AT15" s="48" t="s">
        <v>278</v>
      </c>
      <c r="AU15" s="48"/>
      <c r="AV15" s="48"/>
      <c r="AW15" s="93" t="s">
        <v>3574</v>
      </c>
      <c r="AX15" s="93" t="s">
        <v>3574</v>
      </c>
      <c r="AY15" s="93" t="s">
        <v>3784</v>
      </c>
      <c r="AZ15" s="93" t="s">
        <v>3784</v>
      </c>
      <c r="BA15" s="2"/>
      <c r="BB15" s="3"/>
      <c r="BC15" s="3"/>
      <c r="BD15" s="3"/>
      <c r="BE15" s="3"/>
    </row>
    <row r="16" spans="1:57" x14ac:dyDescent="0.25">
      <c r="A16" s="63" t="s">
        <v>201</v>
      </c>
      <c r="B16" s="64"/>
      <c r="C16" s="64"/>
      <c r="D16" s="65"/>
      <c r="E16" s="86"/>
      <c r="F16" s="85" t="s">
        <v>481</v>
      </c>
      <c r="G16" s="87"/>
      <c r="H16" s="67" t="s">
        <v>201</v>
      </c>
      <c r="I16" s="68"/>
      <c r="J16" s="88"/>
      <c r="K16" s="67" t="s">
        <v>556</v>
      </c>
      <c r="L16" s="89"/>
      <c r="M16" s="70">
        <v>8874.048828125</v>
      </c>
      <c r="N16" s="70">
        <v>5121.11279296875</v>
      </c>
      <c r="O16" s="71"/>
      <c r="P16" s="72"/>
      <c r="Q16" s="72"/>
      <c r="R16" s="84"/>
      <c r="S16" s="48">
        <v>0</v>
      </c>
      <c r="T16" s="48">
        <v>1</v>
      </c>
      <c r="U16" s="49">
        <v>0</v>
      </c>
      <c r="V16" s="49">
        <v>1</v>
      </c>
      <c r="W16" s="49">
        <v>0</v>
      </c>
      <c r="X16" s="49">
        <v>0.99999899999999997</v>
      </c>
      <c r="Y16" s="49">
        <v>0</v>
      </c>
      <c r="Z16" s="49">
        <v>0</v>
      </c>
      <c r="AA16" s="73">
        <v>16</v>
      </c>
      <c r="AB16" s="73"/>
      <c r="AC16" s="74"/>
      <c r="AD16" s="76">
        <v>370</v>
      </c>
      <c r="AE16" s="76">
        <v>141</v>
      </c>
      <c r="AF16" s="76">
        <v>1142</v>
      </c>
      <c r="AG16" s="76">
        <v>440</v>
      </c>
      <c r="AH16" s="76"/>
      <c r="AI16" s="76" t="s">
        <v>360</v>
      </c>
      <c r="AJ16" s="76" t="s">
        <v>396</v>
      </c>
      <c r="AK16" s="76"/>
      <c r="AL16" s="76"/>
      <c r="AM16" s="78">
        <v>40891.50613425926</v>
      </c>
      <c r="AN16" s="76" t="s">
        <v>493</v>
      </c>
      <c r="AO16" s="79" t="s">
        <v>523</v>
      </c>
      <c r="AP16" s="76" t="s">
        <v>65</v>
      </c>
      <c r="AQ16" s="48"/>
      <c r="AR16" s="48"/>
      <c r="AS16" s="48"/>
      <c r="AT16" s="48"/>
      <c r="AU16" s="48"/>
      <c r="AV16" s="48"/>
      <c r="AW16" s="93" t="s">
        <v>3575</v>
      </c>
      <c r="AX16" s="93" t="s">
        <v>3575</v>
      </c>
      <c r="AY16" s="93" t="s">
        <v>3785</v>
      </c>
      <c r="AZ16" s="93" t="s">
        <v>3785</v>
      </c>
      <c r="BA16" s="2"/>
      <c r="BB16" s="3"/>
      <c r="BC16" s="3"/>
      <c r="BD16" s="3"/>
      <c r="BE16" s="3"/>
    </row>
    <row r="17" spans="1:57" x14ac:dyDescent="0.25">
      <c r="A17" s="63" t="s">
        <v>218</v>
      </c>
      <c r="B17" s="64"/>
      <c r="C17" s="64"/>
      <c r="D17" s="65"/>
      <c r="E17" s="86"/>
      <c r="F17" s="85" t="s">
        <v>482</v>
      </c>
      <c r="G17" s="87"/>
      <c r="H17" s="67" t="s">
        <v>218</v>
      </c>
      <c r="I17" s="68"/>
      <c r="J17" s="88"/>
      <c r="K17" s="67" t="s">
        <v>557</v>
      </c>
      <c r="L17" s="89"/>
      <c r="M17" s="70">
        <v>8681.0888671875</v>
      </c>
      <c r="N17" s="70">
        <v>1874.0750732421875</v>
      </c>
      <c r="O17" s="71"/>
      <c r="P17" s="72"/>
      <c r="Q17" s="72"/>
      <c r="R17" s="84"/>
      <c r="S17" s="48">
        <v>1</v>
      </c>
      <c r="T17" s="48">
        <v>0</v>
      </c>
      <c r="U17" s="49">
        <v>0</v>
      </c>
      <c r="V17" s="49">
        <v>1</v>
      </c>
      <c r="W17" s="49">
        <v>0</v>
      </c>
      <c r="X17" s="49">
        <v>0.99999899999999997</v>
      </c>
      <c r="Y17" s="49">
        <v>0</v>
      </c>
      <c r="Z17" s="49">
        <v>0</v>
      </c>
      <c r="AA17" s="73">
        <v>17</v>
      </c>
      <c r="AB17" s="73"/>
      <c r="AC17" s="74"/>
      <c r="AD17" s="76">
        <v>2719</v>
      </c>
      <c r="AE17" s="76">
        <v>8933</v>
      </c>
      <c r="AF17" s="76">
        <v>7886</v>
      </c>
      <c r="AG17" s="76">
        <v>7869</v>
      </c>
      <c r="AH17" s="76">
        <v>0</v>
      </c>
      <c r="AI17" s="76" t="s">
        <v>361</v>
      </c>
      <c r="AJ17" s="76" t="s">
        <v>373</v>
      </c>
      <c r="AK17" s="79" t="s">
        <v>423</v>
      </c>
      <c r="AL17" s="76" t="s">
        <v>446</v>
      </c>
      <c r="AM17" s="78">
        <v>40829.55127314815</v>
      </c>
      <c r="AN17" s="76" t="s">
        <v>493</v>
      </c>
      <c r="AO17" s="79" t="s">
        <v>524</v>
      </c>
      <c r="AP17" s="76" t="s">
        <v>64</v>
      </c>
      <c r="AQ17" s="48"/>
      <c r="AR17" s="48"/>
      <c r="AS17" s="48"/>
      <c r="AT17" s="48"/>
      <c r="AU17" s="48"/>
      <c r="AV17" s="48"/>
      <c r="AW17" s="48"/>
      <c r="AX17" s="48"/>
      <c r="AY17" s="48"/>
      <c r="AZ17" s="48"/>
      <c r="BA17" s="2"/>
      <c r="BB17" s="3"/>
      <c r="BC17" s="3"/>
      <c r="BD17" s="3"/>
      <c r="BE17" s="3"/>
    </row>
    <row r="18" spans="1:57" x14ac:dyDescent="0.25">
      <c r="A18" s="63" t="s">
        <v>202</v>
      </c>
      <c r="B18" s="64"/>
      <c r="C18" s="64"/>
      <c r="D18" s="65"/>
      <c r="E18" s="86"/>
      <c r="F18" s="85" t="s">
        <v>483</v>
      </c>
      <c r="G18" s="87"/>
      <c r="H18" s="67" t="s">
        <v>202</v>
      </c>
      <c r="I18" s="68"/>
      <c r="J18" s="88"/>
      <c r="K18" s="67" t="s">
        <v>558</v>
      </c>
      <c r="L18" s="89"/>
      <c r="M18" s="70">
        <v>7274.41015625</v>
      </c>
      <c r="N18" s="70">
        <v>4996.42138671875</v>
      </c>
      <c r="O18" s="71"/>
      <c r="P18" s="72"/>
      <c r="Q18" s="72"/>
      <c r="R18" s="84"/>
      <c r="S18" s="48">
        <v>0</v>
      </c>
      <c r="T18" s="48">
        <v>2</v>
      </c>
      <c r="U18" s="49">
        <v>2</v>
      </c>
      <c r="V18" s="49">
        <v>0.5</v>
      </c>
      <c r="W18" s="49">
        <v>0</v>
      </c>
      <c r="X18" s="49">
        <v>1.459457</v>
      </c>
      <c r="Y18" s="49">
        <v>0</v>
      </c>
      <c r="Z18" s="49">
        <v>0</v>
      </c>
      <c r="AA18" s="73">
        <v>18</v>
      </c>
      <c r="AB18" s="73"/>
      <c r="AC18" s="74"/>
      <c r="AD18" s="76">
        <v>78917</v>
      </c>
      <c r="AE18" s="76">
        <v>197495</v>
      </c>
      <c r="AF18" s="76">
        <v>269135</v>
      </c>
      <c r="AG18" s="76">
        <v>123483</v>
      </c>
      <c r="AH18" s="76">
        <v>-28800</v>
      </c>
      <c r="AI18" s="76" t="s">
        <v>362</v>
      </c>
      <c r="AJ18" s="76" t="s">
        <v>397</v>
      </c>
      <c r="AK18" s="79" t="s">
        <v>424</v>
      </c>
      <c r="AL18" s="76" t="s">
        <v>432</v>
      </c>
      <c r="AM18" s="78">
        <v>39865.173113425924</v>
      </c>
      <c r="AN18" s="76" t="s">
        <v>493</v>
      </c>
      <c r="AO18" s="79" t="s">
        <v>525</v>
      </c>
      <c r="AP18" s="76" t="s">
        <v>65</v>
      </c>
      <c r="AQ18" s="48" t="s">
        <v>261</v>
      </c>
      <c r="AR18" s="48" t="s">
        <v>261</v>
      </c>
      <c r="AS18" s="48" t="s">
        <v>275</v>
      </c>
      <c r="AT18" s="48" t="s">
        <v>275</v>
      </c>
      <c r="AU18" s="48" t="s">
        <v>285</v>
      </c>
      <c r="AV18" s="48" t="s">
        <v>285</v>
      </c>
      <c r="AW18" s="93" t="s">
        <v>3576</v>
      </c>
      <c r="AX18" s="93" t="s">
        <v>3576</v>
      </c>
      <c r="AY18" s="93" t="s">
        <v>3786</v>
      </c>
      <c r="AZ18" s="93" t="s">
        <v>3786</v>
      </c>
      <c r="BA18" s="2"/>
      <c r="BB18" s="3"/>
      <c r="BC18" s="3"/>
      <c r="BD18" s="3"/>
      <c r="BE18" s="3"/>
    </row>
    <row r="19" spans="1:57" x14ac:dyDescent="0.25">
      <c r="A19" s="63" t="s">
        <v>219</v>
      </c>
      <c r="B19" s="64"/>
      <c r="C19" s="64"/>
      <c r="D19" s="65"/>
      <c r="E19" s="86"/>
      <c r="F19" s="85" t="s">
        <v>484</v>
      </c>
      <c r="G19" s="87"/>
      <c r="H19" s="67" t="s">
        <v>219</v>
      </c>
      <c r="I19" s="68"/>
      <c r="J19" s="88"/>
      <c r="K19" s="67" t="s">
        <v>559</v>
      </c>
      <c r="L19" s="89"/>
      <c r="M19" s="70">
        <v>7317.21435546875</v>
      </c>
      <c r="N19" s="70">
        <v>9284.482421875</v>
      </c>
      <c r="O19" s="71"/>
      <c r="P19" s="72"/>
      <c r="Q19" s="72"/>
      <c r="R19" s="84"/>
      <c r="S19" s="48">
        <v>1</v>
      </c>
      <c r="T19" s="48">
        <v>0</v>
      </c>
      <c r="U19" s="49">
        <v>0</v>
      </c>
      <c r="V19" s="49">
        <v>0.33333299999999999</v>
      </c>
      <c r="W19" s="49">
        <v>0</v>
      </c>
      <c r="X19" s="49">
        <v>0.77026899999999998</v>
      </c>
      <c r="Y19" s="49">
        <v>0</v>
      </c>
      <c r="Z19" s="49">
        <v>0</v>
      </c>
      <c r="AA19" s="73">
        <v>19</v>
      </c>
      <c r="AB19" s="73"/>
      <c r="AC19" s="74"/>
      <c r="AD19" s="76">
        <v>5686</v>
      </c>
      <c r="AE19" s="76">
        <v>5464</v>
      </c>
      <c r="AF19" s="76">
        <v>14528</v>
      </c>
      <c r="AG19" s="76">
        <v>4367</v>
      </c>
      <c r="AH19" s="76">
        <v>-32400</v>
      </c>
      <c r="AI19" s="76" t="s">
        <v>363</v>
      </c>
      <c r="AJ19" s="76" t="s">
        <v>398</v>
      </c>
      <c r="AK19" s="79" t="s">
        <v>425</v>
      </c>
      <c r="AL19" s="76" t="s">
        <v>451</v>
      </c>
      <c r="AM19" s="78">
        <v>39867.894305555557</v>
      </c>
      <c r="AN19" s="76" t="s">
        <v>493</v>
      </c>
      <c r="AO19" s="79" t="s">
        <v>526</v>
      </c>
      <c r="AP19" s="76" t="s">
        <v>64</v>
      </c>
      <c r="AQ19" s="48"/>
      <c r="AR19" s="48"/>
      <c r="AS19" s="48"/>
      <c r="AT19" s="48"/>
      <c r="AU19" s="48"/>
      <c r="AV19" s="48"/>
      <c r="AW19" s="48"/>
      <c r="AX19" s="48"/>
      <c r="AY19" s="48"/>
      <c r="AZ19" s="48"/>
      <c r="BA19" s="2"/>
      <c r="BB19" s="3"/>
      <c r="BC19" s="3"/>
      <c r="BD19" s="3"/>
      <c r="BE19" s="3"/>
    </row>
    <row r="20" spans="1:57" x14ac:dyDescent="0.25">
      <c r="A20" s="63" t="s">
        <v>220</v>
      </c>
      <c r="B20" s="64"/>
      <c r="C20" s="64"/>
      <c r="D20" s="65"/>
      <c r="E20" s="86"/>
      <c r="F20" s="85" t="s">
        <v>485</v>
      </c>
      <c r="G20" s="87"/>
      <c r="H20" s="67" t="s">
        <v>220</v>
      </c>
      <c r="I20" s="68"/>
      <c r="J20" s="88"/>
      <c r="K20" s="67" t="s">
        <v>560</v>
      </c>
      <c r="L20" s="89"/>
      <c r="M20" s="70">
        <v>9731.9736328125</v>
      </c>
      <c r="N20" s="70">
        <v>2459.78173828125</v>
      </c>
      <c r="O20" s="71"/>
      <c r="P20" s="72"/>
      <c r="Q20" s="72"/>
      <c r="R20" s="84"/>
      <c r="S20" s="48">
        <v>1</v>
      </c>
      <c r="T20" s="48">
        <v>0</v>
      </c>
      <c r="U20" s="49">
        <v>0</v>
      </c>
      <c r="V20" s="49">
        <v>0.33333299999999999</v>
      </c>
      <c r="W20" s="49">
        <v>0</v>
      </c>
      <c r="X20" s="49">
        <v>0.77026899999999998</v>
      </c>
      <c r="Y20" s="49">
        <v>0</v>
      </c>
      <c r="Z20" s="49">
        <v>0</v>
      </c>
      <c r="AA20" s="73">
        <v>20</v>
      </c>
      <c r="AB20" s="73"/>
      <c r="AC20" s="74"/>
      <c r="AD20" s="76">
        <v>321</v>
      </c>
      <c r="AE20" s="76">
        <v>1957</v>
      </c>
      <c r="AF20" s="76">
        <v>484</v>
      </c>
      <c r="AG20" s="76">
        <v>176</v>
      </c>
      <c r="AH20" s="76">
        <v>-28800</v>
      </c>
      <c r="AI20" s="76" t="s">
        <v>364</v>
      </c>
      <c r="AJ20" s="76" t="s">
        <v>399</v>
      </c>
      <c r="AK20" s="76"/>
      <c r="AL20" s="76" t="s">
        <v>432</v>
      </c>
      <c r="AM20" s="78">
        <v>39985.313900462963</v>
      </c>
      <c r="AN20" s="76" t="s">
        <v>493</v>
      </c>
      <c r="AO20" s="79" t="s">
        <v>527</v>
      </c>
      <c r="AP20" s="76" t="s">
        <v>64</v>
      </c>
      <c r="AQ20" s="48"/>
      <c r="AR20" s="48"/>
      <c r="AS20" s="48"/>
      <c r="AT20" s="48"/>
      <c r="AU20" s="48"/>
      <c r="AV20" s="48"/>
      <c r="AW20" s="48"/>
      <c r="AX20" s="48"/>
      <c r="AY20" s="48"/>
      <c r="AZ20" s="48"/>
      <c r="BA20" s="2"/>
      <c r="BB20" s="3"/>
      <c r="BC20" s="3"/>
      <c r="BD20" s="3"/>
      <c r="BE20" s="3"/>
    </row>
    <row r="21" spans="1:57" x14ac:dyDescent="0.25">
      <c r="A21" s="63" t="s">
        <v>205</v>
      </c>
      <c r="B21" s="64"/>
      <c r="C21" s="64"/>
      <c r="D21" s="65"/>
      <c r="E21" s="86"/>
      <c r="F21" s="85" t="s">
        <v>492</v>
      </c>
      <c r="G21" s="87"/>
      <c r="H21" s="67" t="s">
        <v>205</v>
      </c>
      <c r="I21" s="68"/>
      <c r="J21" s="88"/>
      <c r="K21" s="67" t="s">
        <v>565</v>
      </c>
      <c r="L21" s="89"/>
      <c r="M21" s="70">
        <v>8010.3388671875</v>
      </c>
      <c r="N21" s="70">
        <v>9313.9462890625</v>
      </c>
      <c r="O21" s="71"/>
      <c r="P21" s="72"/>
      <c r="Q21" s="72"/>
      <c r="R21" s="84"/>
      <c r="S21" s="48">
        <v>1</v>
      </c>
      <c r="T21" s="48">
        <v>1</v>
      </c>
      <c r="U21" s="49">
        <v>0</v>
      </c>
      <c r="V21" s="49">
        <v>0</v>
      </c>
      <c r="W21" s="49">
        <v>0</v>
      </c>
      <c r="X21" s="49">
        <v>0.99999899999999997</v>
      </c>
      <c r="Y21" s="49">
        <v>0</v>
      </c>
      <c r="Z21" s="49" t="s">
        <v>3489</v>
      </c>
      <c r="AA21" s="73">
        <v>21</v>
      </c>
      <c r="AB21" s="73"/>
      <c r="AC21" s="74"/>
      <c r="AD21" s="76">
        <v>60151</v>
      </c>
      <c r="AE21" s="76">
        <v>93431</v>
      </c>
      <c r="AF21" s="76">
        <v>66163</v>
      </c>
      <c r="AG21" s="76">
        <v>0</v>
      </c>
      <c r="AH21" s="76"/>
      <c r="AI21" s="76" t="s">
        <v>371</v>
      </c>
      <c r="AJ21" s="76"/>
      <c r="AK21" s="76"/>
      <c r="AL21" s="76"/>
      <c r="AM21" s="78">
        <v>42171.697245370371</v>
      </c>
      <c r="AN21" s="76" t="s">
        <v>493</v>
      </c>
      <c r="AO21" s="79" t="s">
        <v>534</v>
      </c>
      <c r="AP21" s="76" t="s">
        <v>65</v>
      </c>
      <c r="AQ21" s="48" t="s">
        <v>254</v>
      </c>
      <c r="AR21" s="48" t="s">
        <v>254</v>
      </c>
      <c r="AS21" s="48" t="s">
        <v>277</v>
      </c>
      <c r="AT21" s="48" t="s">
        <v>277</v>
      </c>
      <c r="AU21" s="48"/>
      <c r="AV21" s="48"/>
      <c r="AW21" s="93" t="s">
        <v>3573</v>
      </c>
      <c r="AX21" s="93" t="s">
        <v>3573</v>
      </c>
      <c r="AY21" s="93" t="s">
        <v>3783</v>
      </c>
      <c r="AZ21" s="93" t="s">
        <v>3783</v>
      </c>
      <c r="BA21" s="2"/>
      <c r="BB21" s="3"/>
      <c r="BC21" s="3"/>
      <c r="BD21" s="3"/>
      <c r="BE21" s="3"/>
    </row>
    <row r="22" spans="1:57" x14ac:dyDescent="0.25">
      <c r="A22" s="63" t="s">
        <v>567</v>
      </c>
      <c r="B22" s="64"/>
      <c r="C22" s="64"/>
      <c r="D22" s="65"/>
      <c r="E22" s="86"/>
      <c r="F22" s="85" t="s">
        <v>2523</v>
      </c>
      <c r="G22" s="87"/>
      <c r="H22" s="67" t="s">
        <v>567</v>
      </c>
      <c r="I22" s="68"/>
      <c r="J22" s="88"/>
      <c r="K22" s="67" t="s">
        <v>3155</v>
      </c>
      <c r="L22" s="89"/>
      <c r="M22" s="70">
        <v>6049.1318359375</v>
      </c>
      <c r="N22" s="70">
        <v>2483.974365234375</v>
      </c>
      <c r="O22" s="71"/>
      <c r="P22" s="72"/>
      <c r="Q22" s="72"/>
      <c r="R22" s="84"/>
      <c r="S22" s="48">
        <v>0</v>
      </c>
      <c r="T22" s="48">
        <v>1</v>
      </c>
      <c r="U22" s="49">
        <v>0</v>
      </c>
      <c r="V22" s="49">
        <v>1.1235999999999999E-2</v>
      </c>
      <c r="W22" s="49">
        <v>2.1739000000000001E-2</v>
      </c>
      <c r="X22" s="49">
        <v>0.55074999999999996</v>
      </c>
      <c r="Y22" s="49">
        <v>0</v>
      </c>
      <c r="Z22" s="49">
        <v>0</v>
      </c>
      <c r="AA22" s="73">
        <v>22</v>
      </c>
      <c r="AB22" s="73"/>
      <c r="AC22" s="74"/>
      <c r="AD22" s="76">
        <v>66</v>
      </c>
      <c r="AE22" s="76">
        <v>1</v>
      </c>
      <c r="AF22" s="76">
        <v>33</v>
      </c>
      <c r="AG22" s="76">
        <v>21</v>
      </c>
      <c r="AH22" s="76"/>
      <c r="AI22" s="76" t="s">
        <v>1877</v>
      </c>
      <c r="AJ22" s="76"/>
      <c r="AK22" s="76"/>
      <c r="AL22" s="76"/>
      <c r="AM22" s="78">
        <v>42988.770381944443</v>
      </c>
      <c r="AN22" s="76" t="s">
        <v>493</v>
      </c>
      <c r="AO22" s="79" t="s">
        <v>2834</v>
      </c>
      <c r="AP22" s="76" t="s">
        <v>65</v>
      </c>
      <c r="AQ22" s="48" t="s">
        <v>252</v>
      </c>
      <c r="AR22" s="48" t="s">
        <v>252</v>
      </c>
      <c r="AS22" s="48" t="s">
        <v>266</v>
      </c>
      <c r="AT22" s="48" t="s">
        <v>266</v>
      </c>
      <c r="AU22" s="48"/>
      <c r="AV22" s="48"/>
      <c r="AW22" s="93" t="s">
        <v>3565</v>
      </c>
      <c r="AX22" s="93" t="s">
        <v>3565</v>
      </c>
      <c r="AY22" s="93" t="s">
        <v>3775</v>
      </c>
      <c r="AZ22" s="93" t="s">
        <v>3775</v>
      </c>
      <c r="BA22" s="2"/>
      <c r="BB22" s="3"/>
      <c r="BC22" s="3"/>
      <c r="BD22" s="3"/>
      <c r="BE22" s="3"/>
    </row>
    <row r="23" spans="1:57" x14ac:dyDescent="0.25">
      <c r="A23" s="63" t="s">
        <v>568</v>
      </c>
      <c r="B23" s="64"/>
      <c r="C23" s="64"/>
      <c r="D23" s="65"/>
      <c r="E23" s="86"/>
      <c r="F23" s="85" t="s">
        <v>2524</v>
      </c>
      <c r="G23" s="87"/>
      <c r="H23" s="67" t="s">
        <v>568</v>
      </c>
      <c r="I23" s="68"/>
      <c r="J23" s="88"/>
      <c r="K23" s="67" t="s">
        <v>3156</v>
      </c>
      <c r="L23" s="89"/>
      <c r="M23" s="70">
        <v>3045.7998046875</v>
      </c>
      <c r="N23" s="70">
        <v>208.01106262207031</v>
      </c>
      <c r="O23" s="71"/>
      <c r="P23" s="72"/>
      <c r="Q23" s="72"/>
      <c r="R23" s="84"/>
      <c r="S23" s="48">
        <v>1</v>
      </c>
      <c r="T23" s="48">
        <v>1</v>
      </c>
      <c r="U23" s="49">
        <v>0</v>
      </c>
      <c r="V23" s="49">
        <v>0</v>
      </c>
      <c r="W23" s="49">
        <v>0</v>
      </c>
      <c r="X23" s="49">
        <v>0.99999899999999997</v>
      </c>
      <c r="Y23" s="49">
        <v>0</v>
      </c>
      <c r="Z23" s="49" t="s">
        <v>3489</v>
      </c>
      <c r="AA23" s="73">
        <v>23</v>
      </c>
      <c r="AB23" s="73"/>
      <c r="AC23" s="74"/>
      <c r="AD23" s="76">
        <v>49208</v>
      </c>
      <c r="AE23" s="76">
        <v>64452</v>
      </c>
      <c r="AF23" s="76">
        <v>74799</v>
      </c>
      <c r="AG23" s="76">
        <v>1</v>
      </c>
      <c r="AH23" s="76">
        <v>-28800</v>
      </c>
      <c r="AI23" s="76" t="s">
        <v>1878</v>
      </c>
      <c r="AJ23" s="76" t="s">
        <v>2157</v>
      </c>
      <c r="AK23" s="76"/>
      <c r="AL23" s="76" t="s">
        <v>432</v>
      </c>
      <c r="AM23" s="78">
        <v>41928.975856481484</v>
      </c>
      <c r="AN23" s="76" t="s">
        <v>493</v>
      </c>
      <c r="AO23" s="79" t="s">
        <v>2835</v>
      </c>
      <c r="AP23" s="76" t="s">
        <v>65</v>
      </c>
      <c r="AQ23" s="48" t="s">
        <v>254</v>
      </c>
      <c r="AR23" s="48" t="s">
        <v>254</v>
      </c>
      <c r="AS23" s="48" t="s">
        <v>277</v>
      </c>
      <c r="AT23" s="48" t="s">
        <v>277</v>
      </c>
      <c r="AU23" s="48"/>
      <c r="AV23" s="48"/>
      <c r="AW23" s="93" t="s">
        <v>3573</v>
      </c>
      <c r="AX23" s="93" t="s">
        <v>3573</v>
      </c>
      <c r="AY23" s="93" t="s">
        <v>3783</v>
      </c>
      <c r="AZ23" s="93" t="s">
        <v>3783</v>
      </c>
      <c r="BA23" s="2"/>
      <c r="BB23" s="3"/>
      <c r="BC23" s="3"/>
      <c r="BD23" s="3"/>
      <c r="BE23" s="3"/>
    </row>
    <row r="24" spans="1:57" x14ac:dyDescent="0.25">
      <c r="A24" s="63" t="s">
        <v>569</v>
      </c>
      <c r="B24" s="64"/>
      <c r="C24" s="64"/>
      <c r="D24" s="65"/>
      <c r="E24" s="86"/>
      <c r="F24" s="85" t="s">
        <v>2525</v>
      </c>
      <c r="G24" s="87"/>
      <c r="H24" s="67" t="s">
        <v>569</v>
      </c>
      <c r="I24" s="68"/>
      <c r="J24" s="88"/>
      <c r="K24" s="67" t="s">
        <v>3157</v>
      </c>
      <c r="L24" s="89"/>
      <c r="M24" s="70">
        <v>8414.5146484375</v>
      </c>
      <c r="N24" s="70">
        <v>6282.5556640625</v>
      </c>
      <c r="O24" s="71"/>
      <c r="P24" s="72"/>
      <c r="Q24" s="72"/>
      <c r="R24" s="84"/>
      <c r="S24" s="48">
        <v>1</v>
      </c>
      <c r="T24" s="48">
        <v>1</v>
      </c>
      <c r="U24" s="49">
        <v>0</v>
      </c>
      <c r="V24" s="49">
        <v>0</v>
      </c>
      <c r="W24" s="49">
        <v>0</v>
      </c>
      <c r="X24" s="49">
        <v>0.99999899999999997</v>
      </c>
      <c r="Y24" s="49">
        <v>0</v>
      </c>
      <c r="Z24" s="49" t="s">
        <v>3489</v>
      </c>
      <c r="AA24" s="73">
        <v>24</v>
      </c>
      <c r="AB24" s="73"/>
      <c r="AC24" s="74"/>
      <c r="AD24" s="76">
        <v>312</v>
      </c>
      <c r="AE24" s="76">
        <v>470</v>
      </c>
      <c r="AF24" s="76">
        <v>184374</v>
      </c>
      <c r="AG24" s="76">
        <v>666</v>
      </c>
      <c r="AH24" s="76">
        <v>-14400</v>
      </c>
      <c r="AI24" s="76" t="s">
        <v>1879</v>
      </c>
      <c r="AJ24" s="76" t="s">
        <v>2158</v>
      </c>
      <c r="AK24" s="79" t="s">
        <v>2340</v>
      </c>
      <c r="AL24" s="76" t="s">
        <v>2503</v>
      </c>
      <c r="AM24" s="78">
        <v>41204.793900462966</v>
      </c>
      <c r="AN24" s="76" t="s">
        <v>493</v>
      </c>
      <c r="AO24" s="79" t="s">
        <v>2836</v>
      </c>
      <c r="AP24" s="76" t="s">
        <v>65</v>
      </c>
      <c r="AQ24" s="48" t="s">
        <v>1097</v>
      </c>
      <c r="AR24" s="48" t="s">
        <v>1097</v>
      </c>
      <c r="AS24" s="48" t="s">
        <v>271</v>
      </c>
      <c r="AT24" s="48" t="s">
        <v>271</v>
      </c>
      <c r="AU24" s="48"/>
      <c r="AV24" s="48"/>
      <c r="AW24" s="93" t="s">
        <v>3577</v>
      </c>
      <c r="AX24" s="93" t="s">
        <v>3577</v>
      </c>
      <c r="AY24" s="93" t="s">
        <v>3787</v>
      </c>
      <c r="AZ24" s="93" t="s">
        <v>3787</v>
      </c>
      <c r="BA24" s="2"/>
      <c r="BB24" s="3"/>
      <c r="BC24" s="3"/>
      <c r="BD24" s="3"/>
      <c r="BE24" s="3"/>
    </row>
    <row r="25" spans="1:57" x14ac:dyDescent="0.25">
      <c r="A25" s="63" t="s">
        <v>570</v>
      </c>
      <c r="B25" s="64"/>
      <c r="C25" s="64"/>
      <c r="D25" s="65"/>
      <c r="E25" s="86"/>
      <c r="F25" s="85" t="s">
        <v>2526</v>
      </c>
      <c r="G25" s="87"/>
      <c r="H25" s="67" t="s">
        <v>570</v>
      </c>
      <c r="I25" s="68"/>
      <c r="J25" s="88"/>
      <c r="K25" s="67" t="s">
        <v>3158</v>
      </c>
      <c r="L25" s="89"/>
      <c r="M25" s="70">
        <v>5921.00732421875</v>
      </c>
      <c r="N25" s="70">
        <v>2213.614013671875</v>
      </c>
      <c r="O25" s="71"/>
      <c r="P25" s="72"/>
      <c r="Q25" s="72"/>
      <c r="R25" s="84"/>
      <c r="S25" s="48">
        <v>0</v>
      </c>
      <c r="T25" s="48">
        <v>1</v>
      </c>
      <c r="U25" s="49">
        <v>0</v>
      </c>
      <c r="V25" s="49">
        <v>1</v>
      </c>
      <c r="W25" s="49">
        <v>0</v>
      </c>
      <c r="X25" s="49">
        <v>0.99999899999999997</v>
      </c>
      <c r="Y25" s="49">
        <v>0</v>
      </c>
      <c r="Z25" s="49">
        <v>0</v>
      </c>
      <c r="AA25" s="73">
        <v>25</v>
      </c>
      <c r="AB25" s="73"/>
      <c r="AC25" s="74"/>
      <c r="AD25" s="76">
        <v>678</v>
      </c>
      <c r="AE25" s="76">
        <v>372</v>
      </c>
      <c r="AF25" s="76">
        <v>75873</v>
      </c>
      <c r="AG25" s="76">
        <v>16420</v>
      </c>
      <c r="AH25" s="76">
        <v>32400</v>
      </c>
      <c r="AI25" s="76" t="s">
        <v>1880</v>
      </c>
      <c r="AJ25" s="76" t="s">
        <v>2159</v>
      </c>
      <c r="AK25" s="79" t="s">
        <v>2341</v>
      </c>
      <c r="AL25" s="76" t="s">
        <v>439</v>
      </c>
      <c r="AM25" s="78">
        <v>40147.626423611109</v>
      </c>
      <c r="AN25" s="76" t="s">
        <v>493</v>
      </c>
      <c r="AO25" s="79" t="s">
        <v>2837</v>
      </c>
      <c r="AP25" s="76" t="s">
        <v>65</v>
      </c>
      <c r="AQ25" s="48"/>
      <c r="AR25" s="48"/>
      <c r="AS25" s="48"/>
      <c r="AT25" s="48"/>
      <c r="AU25" s="48"/>
      <c r="AV25" s="48"/>
      <c r="AW25" s="93" t="s">
        <v>3578</v>
      </c>
      <c r="AX25" s="93" t="s">
        <v>3578</v>
      </c>
      <c r="AY25" s="93" t="s">
        <v>3788</v>
      </c>
      <c r="AZ25" s="93" t="s">
        <v>3788</v>
      </c>
      <c r="BA25" s="2"/>
      <c r="BB25" s="3"/>
      <c r="BC25" s="3"/>
      <c r="BD25" s="3"/>
      <c r="BE25" s="3"/>
    </row>
    <row r="26" spans="1:57" x14ac:dyDescent="0.25">
      <c r="A26" s="63" t="s">
        <v>808</v>
      </c>
      <c r="B26" s="64"/>
      <c r="C26" s="64"/>
      <c r="D26" s="65"/>
      <c r="E26" s="86"/>
      <c r="F26" s="85" t="s">
        <v>2527</v>
      </c>
      <c r="G26" s="87"/>
      <c r="H26" s="67" t="s">
        <v>808</v>
      </c>
      <c r="I26" s="68"/>
      <c r="J26" s="88"/>
      <c r="K26" s="67" t="s">
        <v>3159</v>
      </c>
      <c r="L26" s="89"/>
      <c r="M26" s="70">
        <v>7635.69970703125</v>
      </c>
      <c r="N26" s="70">
        <v>3754.4375</v>
      </c>
      <c r="O26" s="71"/>
      <c r="P26" s="72"/>
      <c r="Q26" s="72"/>
      <c r="R26" s="84"/>
      <c r="S26" s="48">
        <v>1</v>
      </c>
      <c r="T26" s="48">
        <v>0</v>
      </c>
      <c r="U26" s="49">
        <v>0</v>
      </c>
      <c r="V26" s="49">
        <v>1</v>
      </c>
      <c r="W26" s="49">
        <v>0</v>
      </c>
      <c r="X26" s="49">
        <v>0.99999899999999997</v>
      </c>
      <c r="Y26" s="49">
        <v>0</v>
      </c>
      <c r="Z26" s="49">
        <v>0</v>
      </c>
      <c r="AA26" s="73">
        <v>26</v>
      </c>
      <c r="AB26" s="73"/>
      <c r="AC26" s="74"/>
      <c r="AD26" s="76">
        <v>493</v>
      </c>
      <c r="AE26" s="76">
        <v>41259</v>
      </c>
      <c r="AF26" s="76">
        <v>42199</v>
      </c>
      <c r="AG26" s="76">
        <v>311</v>
      </c>
      <c r="AH26" s="76">
        <v>32400</v>
      </c>
      <c r="AI26" s="76" t="s">
        <v>1881</v>
      </c>
      <c r="AJ26" s="76"/>
      <c r="AK26" s="79" t="s">
        <v>2342</v>
      </c>
      <c r="AL26" s="76" t="s">
        <v>441</v>
      </c>
      <c r="AM26" s="78">
        <v>40125.332731481481</v>
      </c>
      <c r="AN26" s="76" t="s">
        <v>493</v>
      </c>
      <c r="AO26" s="79" t="s">
        <v>2838</v>
      </c>
      <c r="AP26" s="76" t="s">
        <v>64</v>
      </c>
      <c r="AQ26" s="48"/>
      <c r="AR26" s="48"/>
      <c r="AS26" s="48"/>
      <c r="AT26" s="48"/>
      <c r="AU26" s="48"/>
      <c r="AV26" s="48"/>
      <c r="AW26" s="48"/>
      <c r="AX26" s="48"/>
      <c r="AY26" s="48"/>
      <c r="AZ26" s="48"/>
      <c r="BA26" s="2"/>
      <c r="BB26" s="3"/>
      <c r="BC26" s="3"/>
      <c r="BD26" s="3"/>
      <c r="BE26" s="3"/>
    </row>
    <row r="27" spans="1:57" x14ac:dyDescent="0.25">
      <c r="A27" s="63" t="s">
        <v>571</v>
      </c>
      <c r="B27" s="64"/>
      <c r="C27" s="64"/>
      <c r="D27" s="65"/>
      <c r="E27" s="86"/>
      <c r="F27" s="85" t="s">
        <v>2528</v>
      </c>
      <c r="G27" s="87"/>
      <c r="H27" s="67" t="s">
        <v>571</v>
      </c>
      <c r="I27" s="68"/>
      <c r="J27" s="88"/>
      <c r="K27" s="67" t="s">
        <v>3160</v>
      </c>
      <c r="L27" s="89"/>
      <c r="M27" s="70">
        <v>1565.3367919921875</v>
      </c>
      <c r="N27" s="70">
        <v>6984.32958984375</v>
      </c>
      <c r="O27" s="71"/>
      <c r="P27" s="72"/>
      <c r="Q27" s="72"/>
      <c r="R27" s="84"/>
      <c r="S27" s="48">
        <v>1</v>
      </c>
      <c r="T27" s="48">
        <v>1</v>
      </c>
      <c r="U27" s="49">
        <v>0</v>
      </c>
      <c r="V27" s="49">
        <v>0</v>
      </c>
      <c r="W27" s="49">
        <v>0</v>
      </c>
      <c r="X27" s="49">
        <v>0.99999899999999997</v>
      </c>
      <c r="Y27" s="49">
        <v>0</v>
      </c>
      <c r="Z27" s="49" t="s">
        <v>3489</v>
      </c>
      <c r="AA27" s="73">
        <v>27</v>
      </c>
      <c r="AB27" s="73"/>
      <c r="AC27" s="74"/>
      <c r="AD27" s="76">
        <v>847</v>
      </c>
      <c r="AE27" s="76">
        <v>799</v>
      </c>
      <c r="AF27" s="76">
        <v>62965</v>
      </c>
      <c r="AG27" s="76">
        <v>19409</v>
      </c>
      <c r="AH27" s="76">
        <v>32400</v>
      </c>
      <c r="AI27" s="76" t="s">
        <v>1882</v>
      </c>
      <c r="AJ27" s="76" t="s">
        <v>2160</v>
      </c>
      <c r="AK27" s="79" t="s">
        <v>2343</v>
      </c>
      <c r="AL27" s="76" t="s">
        <v>449</v>
      </c>
      <c r="AM27" s="78">
        <v>41859.655219907407</v>
      </c>
      <c r="AN27" s="76" t="s">
        <v>493</v>
      </c>
      <c r="AO27" s="79" t="s">
        <v>2839</v>
      </c>
      <c r="AP27" s="76" t="s">
        <v>65</v>
      </c>
      <c r="AQ27" s="48" t="s">
        <v>1098</v>
      </c>
      <c r="AR27" s="48" t="s">
        <v>1098</v>
      </c>
      <c r="AS27" s="48" t="s">
        <v>272</v>
      </c>
      <c r="AT27" s="48" t="s">
        <v>272</v>
      </c>
      <c r="AU27" s="48"/>
      <c r="AV27" s="48"/>
      <c r="AW27" s="93" t="s">
        <v>3579</v>
      </c>
      <c r="AX27" s="93" t="s">
        <v>3579</v>
      </c>
      <c r="AY27" s="93" t="s">
        <v>3789</v>
      </c>
      <c r="AZ27" s="93" t="s">
        <v>3789</v>
      </c>
      <c r="BA27" s="2"/>
      <c r="BB27" s="3"/>
      <c r="BC27" s="3"/>
      <c r="BD27" s="3"/>
      <c r="BE27" s="3"/>
    </row>
    <row r="28" spans="1:57" x14ac:dyDescent="0.25">
      <c r="A28" s="63" t="s">
        <v>572</v>
      </c>
      <c r="B28" s="64"/>
      <c r="C28" s="64"/>
      <c r="D28" s="65"/>
      <c r="E28" s="86"/>
      <c r="F28" s="85" t="s">
        <v>2529</v>
      </c>
      <c r="G28" s="87"/>
      <c r="H28" s="67" t="s">
        <v>572</v>
      </c>
      <c r="I28" s="68"/>
      <c r="J28" s="88"/>
      <c r="K28" s="67" t="s">
        <v>3161</v>
      </c>
      <c r="L28" s="89"/>
      <c r="M28" s="70">
        <v>5178.4990234375</v>
      </c>
      <c r="N28" s="70">
        <v>9216.93359375</v>
      </c>
      <c r="O28" s="71"/>
      <c r="P28" s="72"/>
      <c r="Q28" s="72"/>
      <c r="R28" s="84"/>
      <c r="S28" s="48">
        <v>1</v>
      </c>
      <c r="T28" s="48">
        <v>1</v>
      </c>
      <c r="U28" s="49">
        <v>0</v>
      </c>
      <c r="V28" s="49">
        <v>0</v>
      </c>
      <c r="W28" s="49">
        <v>0</v>
      </c>
      <c r="X28" s="49">
        <v>0.99999899999999997</v>
      </c>
      <c r="Y28" s="49">
        <v>0</v>
      </c>
      <c r="Z28" s="49" t="s">
        <v>3489</v>
      </c>
      <c r="AA28" s="73">
        <v>28</v>
      </c>
      <c r="AB28" s="73"/>
      <c r="AC28" s="74"/>
      <c r="AD28" s="76">
        <v>4977</v>
      </c>
      <c r="AE28" s="76">
        <v>5685</v>
      </c>
      <c r="AF28" s="76">
        <v>110803</v>
      </c>
      <c r="AG28" s="76">
        <v>10506</v>
      </c>
      <c r="AH28" s="76">
        <v>-28800</v>
      </c>
      <c r="AI28" s="76" t="s">
        <v>1883</v>
      </c>
      <c r="AJ28" s="76" t="s">
        <v>2161</v>
      </c>
      <c r="AK28" s="79" t="s">
        <v>2344</v>
      </c>
      <c r="AL28" s="76" t="s">
        <v>432</v>
      </c>
      <c r="AM28" s="78">
        <v>41942.770057870373</v>
      </c>
      <c r="AN28" s="76" t="s">
        <v>493</v>
      </c>
      <c r="AO28" s="79" t="s">
        <v>2840</v>
      </c>
      <c r="AP28" s="76" t="s">
        <v>65</v>
      </c>
      <c r="AQ28" s="48" t="s">
        <v>1099</v>
      </c>
      <c r="AR28" s="48" t="s">
        <v>1099</v>
      </c>
      <c r="AS28" s="48" t="s">
        <v>275</v>
      </c>
      <c r="AT28" s="48" t="s">
        <v>275</v>
      </c>
      <c r="AU28" s="48"/>
      <c r="AV28" s="48"/>
      <c r="AW28" s="93" t="s">
        <v>3580</v>
      </c>
      <c r="AX28" s="93" t="s">
        <v>3580</v>
      </c>
      <c r="AY28" s="93" t="s">
        <v>3790</v>
      </c>
      <c r="AZ28" s="93" t="s">
        <v>3790</v>
      </c>
      <c r="BA28" s="2"/>
      <c r="BB28" s="3"/>
      <c r="BC28" s="3"/>
      <c r="BD28" s="3"/>
      <c r="BE28" s="3"/>
    </row>
    <row r="29" spans="1:57" x14ac:dyDescent="0.25">
      <c r="A29" s="63" t="s">
        <v>573</v>
      </c>
      <c r="B29" s="64"/>
      <c r="C29" s="64"/>
      <c r="D29" s="65"/>
      <c r="E29" s="86"/>
      <c r="F29" s="85" t="s">
        <v>2530</v>
      </c>
      <c r="G29" s="87"/>
      <c r="H29" s="67" t="s">
        <v>573</v>
      </c>
      <c r="I29" s="68"/>
      <c r="J29" s="88"/>
      <c r="K29" s="67" t="s">
        <v>3162</v>
      </c>
      <c r="L29" s="89"/>
      <c r="M29" s="70">
        <v>5064.08349609375</v>
      </c>
      <c r="N29" s="70">
        <v>5659.7578125</v>
      </c>
      <c r="O29" s="71"/>
      <c r="P29" s="72"/>
      <c r="Q29" s="72"/>
      <c r="R29" s="84"/>
      <c r="S29" s="48">
        <v>0</v>
      </c>
      <c r="T29" s="48">
        <v>2</v>
      </c>
      <c r="U29" s="49">
        <v>8</v>
      </c>
      <c r="V29" s="49">
        <v>4.7619000000000002E-2</v>
      </c>
      <c r="W29" s="49">
        <v>0</v>
      </c>
      <c r="X29" s="49">
        <v>0.94363600000000003</v>
      </c>
      <c r="Y29" s="49">
        <v>0</v>
      </c>
      <c r="Z29" s="49">
        <v>0</v>
      </c>
      <c r="AA29" s="73">
        <v>29</v>
      </c>
      <c r="AB29" s="73"/>
      <c r="AC29" s="74"/>
      <c r="AD29" s="76">
        <v>34</v>
      </c>
      <c r="AE29" s="76">
        <v>6523</v>
      </c>
      <c r="AF29" s="76">
        <v>272161</v>
      </c>
      <c r="AG29" s="76">
        <v>47667</v>
      </c>
      <c r="AH29" s="76">
        <v>7200</v>
      </c>
      <c r="AI29" s="76" t="s">
        <v>1884</v>
      </c>
      <c r="AJ29" s="76"/>
      <c r="AK29" s="79" t="s">
        <v>2345</v>
      </c>
      <c r="AL29" s="76" t="s">
        <v>2504</v>
      </c>
      <c r="AM29" s="78">
        <v>41673.522349537037</v>
      </c>
      <c r="AN29" s="76" t="s">
        <v>493</v>
      </c>
      <c r="AO29" s="79" t="s">
        <v>2841</v>
      </c>
      <c r="AP29" s="76" t="s">
        <v>65</v>
      </c>
      <c r="AQ29" s="48" t="s">
        <v>1100</v>
      </c>
      <c r="AR29" s="48" t="s">
        <v>1100</v>
      </c>
      <c r="AS29" s="48" t="s">
        <v>275</v>
      </c>
      <c r="AT29" s="48" t="s">
        <v>275</v>
      </c>
      <c r="AU29" s="48"/>
      <c r="AV29" s="48"/>
      <c r="AW29" s="93" t="s">
        <v>3581</v>
      </c>
      <c r="AX29" s="93" t="s">
        <v>3581</v>
      </c>
      <c r="AY29" s="93" t="s">
        <v>3791</v>
      </c>
      <c r="AZ29" s="93" t="s">
        <v>3791</v>
      </c>
      <c r="BA29" s="2"/>
      <c r="BB29" s="3"/>
      <c r="BC29" s="3"/>
      <c r="BD29" s="3"/>
      <c r="BE29" s="3"/>
    </row>
    <row r="30" spans="1:57" x14ac:dyDescent="0.25">
      <c r="A30" s="63" t="s">
        <v>206</v>
      </c>
      <c r="B30" s="64"/>
      <c r="C30" s="64"/>
      <c r="D30" s="65"/>
      <c r="E30" s="86"/>
      <c r="F30" s="85" t="s">
        <v>452</v>
      </c>
      <c r="G30" s="87"/>
      <c r="H30" s="67" t="s">
        <v>206</v>
      </c>
      <c r="I30" s="68"/>
      <c r="J30" s="88"/>
      <c r="K30" s="67" t="s">
        <v>535</v>
      </c>
      <c r="L30" s="89"/>
      <c r="M30" s="70">
        <v>4440.6298828125</v>
      </c>
      <c r="N30" s="70">
        <v>5114.74072265625</v>
      </c>
      <c r="O30" s="71"/>
      <c r="P30" s="72"/>
      <c r="Q30" s="72"/>
      <c r="R30" s="84"/>
      <c r="S30" s="48">
        <v>6</v>
      </c>
      <c r="T30" s="48">
        <v>0</v>
      </c>
      <c r="U30" s="49">
        <v>77</v>
      </c>
      <c r="V30" s="49">
        <v>7.1429000000000006E-2</v>
      </c>
      <c r="W30" s="49">
        <v>0</v>
      </c>
      <c r="X30" s="49">
        <v>2.7458650000000002</v>
      </c>
      <c r="Y30" s="49">
        <v>0</v>
      </c>
      <c r="Z30" s="49">
        <v>0</v>
      </c>
      <c r="AA30" s="73">
        <v>30</v>
      </c>
      <c r="AB30" s="73"/>
      <c r="AC30" s="74"/>
      <c r="AD30" s="76">
        <v>151</v>
      </c>
      <c r="AE30" s="76">
        <v>2723356</v>
      </c>
      <c r="AF30" s="76">
        <v>26521</v>
      </c>
      <c r="AG30" s="76">
        <v>4812</v>
      </c>
      <c r="AH30" s="76">
        <v>-28800</v>
      </c>
      <c r="AI30" s="76" t="s">
        <v>335</v>
      </c>
      <c r="AJ30" s="76" t="s">
        <v>372</v>
      </c>
      <c r="AK30" s="79" t="s">
        <v>404</v>
      </c>
      <c r="AL30" s="76" t="s">
        <v>432</v>
      </c>
      <c r="AM30" s="78">
        <v>39857.777708333335</v>
      </c>
      <c r="AN30" s="76" t="s">
        <v>493</v>
      </c>
      <c r="AO30" s="79" t="s">
        <v>494</v>
      </c>
      <c r="AP30" s="76" t="s">
        <v>64</v>
      </c>
      <c r="AQ30" s="48"/>
      <c r="AR30" s="48"/>
      <c r="AS30" s="48"/>
      <c r="AT30" s="48"/>
      <c r="AU30" s="48"/>
      <c r="AV30" s="48"/>
      <c r="AW30" s="48"/>
      <c r="AX30" s="48"/>
      <c r="AY30" s="48"/>
      <c r="AZ30" s="48"/>
      <c r="BA30" s="2"/>
      <c r="BB30" s="3"/>
      <c r="BC30" s="3"/>
      <c r="BD30" s="3"/>
      <c r="BE30" s="3"/>
    </row>
    <row r="31" spans="1:57" x14ac:dyDescent="0.25">
      <c r="A31" s="63" t="s">
        <v>809</v>
      </c>
      <c r="B31" s="64"/>
      <c r="C31" s="64"/>
      <c r="D31" s="65"/>
      <c r="E31" s="86"/>
      <c r="F31" s="85" t="s">
        <v>2531</v>
      </c>
      <c r="G31" s="87"/>
      <c r="H31" s="67" t="s">
        <v>809</v>
      </c>
      <c r="I31" s="68"/>
      <c r="J31" s="88"/>
      <c r="K31" s="67" t="s">
        <v>3163</v>
      </c>
      <c r="L31" s="89"/>
      <c r="M31" s="70">
        <v>6126.56787109375</v>
      </c>
      <c r="N31" s="70">
        <v>8443.3623046875</v>
      </c>
      <c r="O31" s="71"/>
      <c r="P31" s="72"/>
      <c r="Q31" s="72"/>
      <c r="R31" s="84"/>
      <c r="S31" s="48">
        <v>2</v>
      </c>
      <c r="T31" s="48">
        <v>0</v>
      </c>
      <c r="U31" s="49">
        <v>1</v>
      </c>
      <c r="V31" s="49">
        <v>3.5714000000000003E-2</v>
      </c>
      <c r="W31" s="49">
        <v>0</v>
      </c>
      <c r="X31" s="49">
        <v>0.95208999999999999</v>
      </c>
      <c r="Y31" s="49">
        <v>0</v>
      </c>
      <c r="Z31" s="49">
        <v>0</v>
      </c>
      <c r="AA31" s="73">
        <v>31</v>
      </c>
      <c r="AB31" s="73"/>
      <c r="AC31" s="74"/>
      <c r="AD31" s="76">
        <v>13948</v>
      </c>
      <c r="AE31" s="76">
        <v>13012</v>
      </c>
      <c r="AF31" s="76">
        <v>63989</v>
      </c>
      <c r="AG31" s="76">
        <v>2645</v>
      </c>
      <c r="AH31" s="76">
        <v>36000</v>
      </c>
      <c r="AI31" s="76" t="s">
        <v>1885</v>
      </c>
      <c r="AJ31" s="76" t="s">
        <v>378</v>
      </c>
      <c r="AK31" s="76"/>
      <c r="AL31" s="76" t="s">
        <v>2505</v>
      </c>
      <c r="AM31" s="78">
        <v>41792.519525462965</v>
      </c>
      <c r="AN31" s="76" t="s">
        <v>493</v>
      </c>
      <c r="AO31" s="79" t="s">
        <v>2842</v>
      </c>
      <c r="AP31" s="76" t="s">
        <v>64</v>
      </c>
      <c r="AQ31" s="48"/>
      <c r="AR31" s="48"/>
      <c r="AS31" s="48"/>
      <c r="AT31" s="48"/>
      <c r="AU31" s="48"/>
      <c r="AV31" s="48"/>
      <c r="AW31" s="48"/>
      <c r="AX31" s="48"/>
      <c r="AY31" s="48"/>
      <c r="AZ31" s="48"/>
      <c r="BA31" s="2"/>
      <c r="BB31" s="3"/>
      <c r="BC31" s="3"/>
      <c r="BD31" s="3"/>
      <c r="BE31" s="3"/>
    </row>
    <row r="32" spans="1:57" x14ac:dyDescent="0.25">
      <c r="A32" s="63" t="s">
        <v>574</v>
      </c>
      <c r="B32" s="64"/>
      <c r="C32" s="64"/>
      <c r="D32" s="65"/>
      <c r="E32" s="86"/>
      <c r="F32" s="85" t="s">
        <v>2532</v>
      </c>
      <c r="G32" s="87"/>
      <c r="H32" s="67" t="s">
        <v>574</v>
      </c>
      <c r="I32" s="68"/>
      <c r="J32" s="88"/>
      <c r="K32" s="67" t="s">
        <v>3164</v>
      </c>
      <c r="L32" s="89"/>
      <c r="M32" s="70">
        <v>9887.462890625</v>
      </c>
      <c r="N32" s="70">
        <v>5044.26953125</v>
      </c>
      <c r="O32" s="71"/>
      <c r="P32" s="72"/>
      <c r="Q32" s="72"/>
      <c r="R32" s="84"/>
      <c r="S32" s="48">
        <v>0</v>
      </c>
      <c r="T32" s="48">
        <v>1</v>
      </c>
      <c r="U32" s="49">
        <v>0</v>
      </c>
      <c r="V32" s="49">
        <v>7.6923000000000005E-2</v>
      </c>
      <c r="W32" s="49">
        <v>0</v>
      </c>
      <c r="X32" s="49">
        <v>0.60617699999999997</v>
      </c>
      <c r="Y32" s="49">
        <v>0</v>
      </c>
      <c r="Z32" s="49">
        <v>0</v>
      </c>
      <c r="AA32" s="73">
        <v>32</v>
      </c>
      <c r="AB32" s="73"/>
      <c r="AC32" s="74"/>
      <c r="AD32" s="76">
        <v>644</v>
      </c>
      <c r="AE32" s="76">
        <v>321</v>
      </c>
      <c r="AF32" s="76">
        <v>23085</v>
      </c>
      <c r="AG32" s="76">
        <v>21037</v>
      </c>
      <c r="AH32" s="76"/>
      <c r="AI32" s="76" t="s">
        <v>1886</v>
      </c>
      <c r="AJ32" s="76" t="s">
        <v>2162</v>
      </c>
      <c r="AK32" s="76"/>
      <c r="AL32" s="76"/>
      <c r="AM32" s="78">
        <v>42148.422361111108</v>
      </c>
      <c r="AN32" s="76" t="s">
        <v>493</v>
      </c>
      <c r="AO32" s="79" t="s">
        <v>2843</v>
      </c>
      <c r="AP32" s="76" t="s">
        <v>65</v>
      </c>
      <c r="AQ32" s="48"/>
      <c r="AR32" s="48"/>
      <c r="AS32" s="48"/>
      <c r="AT32" s="48"/>
      <c r="AU32" s="48"/>
      <c r="AV32" s="48"/>
      <c r="AW32" s="93" t="s">
        <v>3570</v>
      </c>
      <c r="AX32" s="93" t="s">
        <v>3570</v>
      </c>
      <c r="AY32" s="93" t="s">
        <v>3780</v>
      </c>
      <c r="AZ32" s="93" t="s">
        <v>3780</v>
      </c>
      <c r="BA32" s="2"/>
      <c r="BB32" s="3"/>
      <c r="BC32" s="3"/>
      <c r="BD32" s="3"/>
      <c r="BE32" s="3"/>
    </row>
    <row r="33" spans="1:57" x14ac:dyDescent="0.25">
      <c r="A33" s="63" t="s">
        <v>575</v>
      </c>
      <c r="B33" s="64"/>
      <c r="C33" s="64"/>
      <c r="D33" s="65"/>
      <c r="E33" s="86"/>
      <c r="F33" s="85" t="s">
        <v>2533</v>
      </c>
      <c r="G33" s="87"/>
      <c r="H33" s="67" t="s">
        <v>575</v>
      </c>
      <c r="I33" s="68"/>
      <c r="J33" s="88"/>
      <c r="K33" s="67" t="s">
        <v>3165</v>
      </c>
      <c r="L33" s="89"/>
      <c r="M33" s="70">
        <v>6270.453125</v>
      </c>
      <c r="N33" s="70">
        <v>9606.9345703125</v>
      </c>
      <c r="O33" s="71"/>
      <c r="P33" s="72"/>
      <c r="Q33" s="72"/>
      <c r="R33" s="84"/>
      <c r="S33" s="48">
        <v>0</v>
      </c>
      <c r="T33" s="48">
        <v>1</v>
      </c>
      <c r="U33" s="49">
        <v>0</v>
      </c>
      <c r="V33" s="49">
        <v>1.1235999999999999E-2</v>
      </c>
      <c r="W33" s="49">
        <v>2.1739000000000001E-2</v>
      </c>
      <c r="X33" s="49">
        <v>0.55074999999999996</v>
      </c>
      <c r="Y33" s="49">
        <v>0</v>
      </c>
      <c r="Z33" s="49">
        <v>0</v>
      </c>
      <c r="AA33" s="73">
        <v>33</v>
      </c>
      <c r="AB33" s="73"/>
      <c r="AC33" s="74"/>
      <c r="AD33" s="76">
        <v>54</v>
      </c>
      <c r="AE33" s="76">
        <v>0</v>
      </c>
      <c r="AF33" s="76">
        <v>8</v>
      </c>
      <c r="AG33" s="76">
        <v>11</v>
      </c>
      <c r="AH33" s="76"/>
      <c r="AI33" s="76" t="s">
        <v>1887</v>
      </c>
      <c r="AJ33" s="76" t="s">
        <v>380</v>
      </c>
      <c r="AK33" s="76"/>
      <c r="AL33" s="76"/>
      <c r="AM33" s="78">
        <v>43090.439641203702</v>
      </c>
      <c r="AN33" s="76" t="s">
        <v>493</v>
      </c>
      <c r="AO33" s="79" t="s">
        <v>2844</v>
      </c>
      <c r="AP33" s="76" t="s">
        <v>65</v>
      </c>
      <c r="AQ33" s="48" t="s">
        <v>251</v>
      </c>
      <c r="AR33" s="48" t="s">
        <v>251</v>
      </c>
      <c r="AS33" s="48" t="s">
        <v>266</v>
      </c>
      <c r="AT33" s="48" t="s">
        <v>266</v>
      </c>
      <c r="AU33" s="48"/>
      <c r="AV33" s="48"/>
      <c r="AW33" s="93" t="s">
        <v>3571</v>
      </c>
      <c r="AX33" s="93" t="s">
        <v>3571</v>
      </c>
      <c r="AY33" s="93" t="s">
        <v>3781</v>
      </c>
      <c r="AZ33" s="93" t="s">
        <v>3781</v>
      </c>
      <c r="BA33" s="2"/>
      <c r="BB33" s="3"/>
      <c r="BC33" s="3"/>
      <c r="BD33" s="3"/>
      <c r="BE33" s="3"/>
    </row>
    <row r="34" spans="1:57" x14ac:dyDescent="0.25">
      <c r="A34" s="63" t="s">
        <v>576</v>
      </c>
      <c r="B34" s="64"/>
      <c r="C34" s="64"/>
      <c r="D34" s="65"/>
      <c r="E34" s="86"/>
      <c r="F34" s="85" t="s">
        <v>2534</v>
      </c>
      <c r="G34" s="87"/>
      <c r="H34" s="67" t="s">
        <v>576</v>
      </c>
      <c r="I34" s="68"/>
      <c r="J34" s="88"/>
      <c r="K34" s="67" t="s">
        <v>3166</v>
      </c>
      <c r="L34" s="89"/>
      <c r="M34" s="70">
        <v>1731.4517822265625</v>
      </c>
      <c r="N34" s="70">
        <v>7246.74462890625</v>
      </c>
      <c r="O34" s="71"/>
      <c r="P34" s="72"/>
      <c r="Q34" s="72"/>
      <c r="R34" s="84"/>
      <c r="S34" s="48">
        <v>0</v>
      </c>
      <c r="T34" s="48">
        <v>1</v>
      </c>
      <c r="U34" s="49">
        <v>0</v>
      </c>
      <c r="V34" s="49">
        <v>1.1235999999999999E-2</v>
      </c>
      <c r="W34" s="49">
        <v>2.1739000000000001E-2</v>
      </c>
      <c r="X34" s="49">
        <v>0.55074999999999996</v>
      </c>
      <c r="Y34" s="49">
        <v>0</v>
      </c>
      <c r="Z34" s="49">
        <v>0</v>
      </c>
      <c r="AA34" s="73">
        <v>34</v>
      </c>
      <c r="AB34" s="73"/>
      <c r="AC34" s="74"/>
      <c r="AD34" s="76">
        <v>76</v>
      </c>
      <c r="AE34" s="76">
        <v>0</v>
      </c>
      <c r="AF34" s="76">
        <v>12</v>
      </c>
      <c r="AG34" s="76">
        <v>16</v>
      </c>
      <c r="AH34" s="76"/>
      <c r="AI34" s="76"/>
      <c r="AJ34" s="76" t="s">
        <v>2163</v>
      </c>
      <c r="AK34" s="76"/>
      <c r="AL34" s="76"/>
      <c r="AM34" s="78">
        <v>43090.433807870373</v>
      </c>
      <c r="AN34" s="76" t="s">
        <v>493</v>
      </c>
      <c r="AO34" s="79" t="s">
        <v>2845</v>
      </c>
      <c r="AP34" s="76" t="s">
        <v>65</v>
      </c>
      <c r="AQ34" s="48" t="s">
        <v>248</v>
      </c>
      <c r="AR34" s="48" t="s">
        <v>248</v>
      </c>
      <c r="AS34" s="48" t="s">
        <v>266</v>
      </c>
      <c r="AT34" s="48" t="s">
        <v>266</v>
      </c>
      <c r="AU34" s="48"/>
      <c r="AV34" s="48"/>
      <c r="AW34" s="93" t="s">
        <v>3582</v>
      </c>
      <c r="AX34" s="93" t="s">
        <v>3582</v>
      </c>
      <c r="AY34" s="93" t="s">
        <v>3792</v>
      </c>
      <c r="AZ34" s="93" t="s">
        <v>3792</v>
      </c>
      <c r="BA34" s="2"/>
      <c r="BB34" s="3"/>
      <c r="BC34" s="3"/>
      <c r="BD34" s="3"/>
      <c r="BE34" s="3"/>
    </row>
    <row r="35" spans="1:57" x14ac:dyDescent="0.25">
      <c r="A35" s="63" t="s">
        <v>577</v>
      </c>
      <c r="B35" s="64"/>
      <c r="C35" s="64"/>
      <c r="D35" s="65"/>
      <c r="E35" s="86"/>
      <c r="F35" s="85" t="s">
        <v>2535</v>
      </c>
      <c r="G35" s="87"/>
      <c r="H35" s="67" t="s">
        <v>577</v>
      </c>
      <c r="I35" s="68"/>
      <c r="J35" s="88"/>
      <c r="K35" s="67" t="s">
        <v>3167</v>
      </c>
      <c r="L35" s="89"/>
      <c r="M35" s="70">
        <v>1007.9136352539063</v>
      </c>
      <c r="N35" s="70">
        <v>7473.98193359375</v>
      </c>
      <c r="O35" s="71"/>
      <c r="P35" s="72"/>
      <c r="Q35" s="72"/>
      <c r="R35" s="84"/>
      <c r="S35" s="48">
        <v>0</v>
      </c>
      <c r="T35" s="48">
        <v>1</v>
      </c>
      <c r="U35" s="49">
        <v>0</v>
      </c>
      <c r="V35" s="49">
        <v>1</v>
      </c>
      <c r="W35" s="49">
        <v>0</v>
      </c>
      <c r="X35" s="49">
        <v>0.99999899999999997</v>
      </c>
      <c r="Y35" s="49">
        <v>0</v>
      </c>
      <c r="Z35" s="49">
        <v>0</v>
      </c>
      <c r="AA35" s="73">
        <v>35</v>
      </c>
      <c r="AB35" s="73"/>
      <c r="AC35" s="74"/>
      <c r="AD35" s="76">
        <v>138</v>
      </c>
      <c r="AE35" s="76">
        <v>138</v>
      </c>
      <c r="AF35" s="76">
        <v>19962</v>
      </c>
      <c r="AG35" s="76">
        <v>17101</v>
      </c>
      <c r="AH35" s="76">
        <v>32400</v>
      </c>
      <c r="AI35" s="76" t="s">
        <v>1888</v>
      </c>
      <c r="AJ35" s="76" t="s">
        <v>2164</v>
      </c>
      <c r="AK35" s="76"/>
      <c r="AL35" s="76" t="s">
        <v>439</v>
      </c>
      <c r="AM35" s="78">
        <v>40247.581886574073</v>
      </c>
      <c r="AN35" s="76" t="s">
        <v>493</v>
      </c>
      <c r="AO35" s="79" t="s">
        <v>2846</v>
      </c>
      <c r="AP35" s="76" t="s">
        <v>65</v>
      </c>
      <c r="AQ35" s="48"/>
      <c r="AR35" s="48"/>
      <c r="AS35" s="48"/>
      <c r="AT35" s="48"/>
      <c r="AU35" s="48"/>
      <c r="AV35" s="48"/>
      <c r="AW35" s="93" t="s">
        <v>3583</v>
      </c>
      <c r="AX35" s="93" t="s">
        <v>3583</v>
      </c>
      <c r="AY35" s="93" t="s">
        <v>3793</v>
      </c>
      <c r="AZ35" s="93" t="s">
        <v>3793</v>
      </c>
      <c r="BA35" s="2"/>
      <c r="BB35" s="3"/>
      <c r="BC35" s="3"/>
      <c r="BD35" s="3"/>
      <c r="BE35" s="3"/>
    </row>
    <row r="36" spans="1:57" x14ac:dyDescent="0.25">
      <c r="A36" s="63" t="s">
        <v>810</v>
      </c>
      <c r="B36" s="64"/>
      <c r="C36" s="64"/>
      <c r="D36" s="65"/>
      <c r="E36" s="86"/>
      <c r="F36" s="85" t="s">
        <v>2536</v>
      </c>
      <c r="G36" s="87"/>
      <c r="H36" s="67" t="s">
        <v>810</v>
      </c>
      <c r="I36" s="68"/>
      <c r="J36" s="88"/>
      <c r="K36" s="67" t="s">
        <v>3168</v>
      </c>
      <c r="L36" s="89"/>
      <c r="M36" s="70">
        <v>4141.7900390625</v>
      </c>
      <c r="N36" s="70">
        <v>8078.1669921875</v>
      </c>
      <c r="O36" s="71"/>
      <c r="P36" s="72"/>
      <c r="Q36" s="72"/>
      <c r="R36" s="84"/>
      <c r="S36" s="48">
        <v>1</v>
      </c>
      <c r="T36" s="48">
        <v>0</v>
      </c>
      <c r="U36" s="49">
        <v>0</v>
      </c>
      <c r="V36" s="49">
        <v>1</v>
      </c>
      <c r="W36" s="49">
        <v>0</v>
      </c>
      <c r="X36" s="49">
        <v>0.99999899999999997</v>
      </c>
      <c r="Y36" s="49">
        <v>0</v>
      </c>
      <c r="Z36" s="49">
        <v>0</v>
      </c>
      <c r="AA36" s="73">
        <v>36</v>
      </c>
      <c r="AB36" s="73"/>
      <c r="AC36" s="74"/>
      <c r="AD36" s="76">
        <v>211</v>
      </c>
      <c r="AE36" s="76">
        <v>215</v>
      </c>
      <c r="AF36" s="76">
        <v>14090</v>
      </c>
      <c r="AG36" s="76">
        <v>2861</v>
      </c>
      <c r="AH36" s="76">
        <v>32400</v>
      </c>
      <c r="AI36" s="76" t="s">
        <v>1889</v>
      </c>
      <c r="AJ36" s="76" t="s">
        <v>2165</v>
      </c>
      <c r="AK36" s="79" t="s">
        <v>2346</v>
      </c>
      <c r="AL36" s="76" t="s">
        <v>439</v>
      </c>
      <c r="AM36" s="78">
        <v>40435.127256944441</v>
      </c>
      <c r="AN36" s="76" t="s">
        <v>493</v>
      </c>
      <c r="AO36" s="79" t="s">
        <v>2847</v>
      </c>
      <c r="AP36" s="76" t="s">
        <v>64</v>
      </c>
      <c r="AQ36" s="48"/>
      <c r="AR36" s="48"/>
      <c r="AS36" s="48"/>
      <c r="AT36" s="48"/>
      <c r="AU36" s="48"/>
      <c r="AV36" s="48"/>
      <c r="AW36" s="48"/>
      <c r="AX36" s="48"/>
      <c r="AY36" s="48"/>
      <c r="AZ36" s="48"/>
      <c r="BA36" s="2"/>
      <c r="BB36" s="3"/>
      <c r="BC36" s="3"/>
      <c r="BD36" s="3"/>
      <c r="BE36" s="3"/>
    </row>
    <row r="37" spans="1:57" x14ac:dyDescent="0.25">
      <c r="A37" s="63" t="s">
        <v>578</v>
      </c>
      <c r="B37" s="64"/>
      <c r="C37" s="64"/>
      <c r="D37" s="65"/>
      <c r="E37" s="86"/>
      <c r="F37" s="85" t="s">
        <v>2537</v>
      </c>
      <c r="G37" s="87"/>
      <c r="H37" s="67" t="s">
        <v>578</v>
      </c>
      <c r="I37" s="68"/>
      <c r="J37" s="88"/>
      <c r="K37" s="67" t="s">
        <v>3169</v>
      </c>
      <c r="L37" s="89"/>
      <c r="M37" s="70">
        <v>9902.8115234375</v>
      </c>
      <c r="N37" s="70">
        <v>2805.741455078125</v>
      </c>
      <c r="O37" s="71"/>
      <c r="P37" s="72"/>
      <c r="Q37" s="72"/>
      <c r="R37" s="84"/>
      <c r="S37" s="48">
        <v>0</v>
      </c>
      <c r="T37" s="48">
        <v>1</v>
      </c>
      <c r="U37" s="49">
        <v>0</v>
      </c>
      <c r="V37" s="49">
        <v>0.14285700000000001</v>
      </c>
      <c r="W37" s="49">
        <v>0</v>
      </c>
      <c r="X37" s="49">
        <v>0.65540500000000002</v>
      </c>
      <c r="Y37" s="49">
        <v>0</v>
      </c>
      <c r="Z37" s="49">
        <v>0</v>
      </c>
      <c r="AA37" s="73">
        <v>37</v>
      </c>
      <c r="AB37" s="73"/>
      <c r="AC37" s="74"/>
      <c r="AD37" s="76">
        <v>293</v>
      </c>
      <c r="AE37" s="76">
        <v>15</v>
      </c>
      <c r="AF37" s="76">
        <v>663</v>
      </c>
      <c r="AG37" s="76">
        <v>440</v>
      </c>
      <c r="AH37" s="76">
        <v>-28800</v>
      </c>
      <c r="AI37" s="76"/>
      <c r="AJ37" s="76" t="s">
        <v>2166</v>
      </c>
      <c r="AK37" s="76"/>
      <c r="AL37" s="76" t="s">
        <v>432</v>
      </c>
      <c r="AM37" s="78">
        <v>42964.075185185182</v>
      </c>
      <c r="AN37" s="76" t="s">
        <v>493</v>
      </c>
      <c r="AO37" s="79" t="s">
        <v>2848</v>
      </c>
      <c r="AP37" s="76" t="s">
        <v>65</v>
      </c>
      <c r="AQ37" s="48" t="s">
        <v>249</v>
      </c>
      <c r="AR37" s="48" t="s">
        <v>249</v>
      </c>
      <c r="AS37" s="48" t="s">
        <v>265</v>
      </c>
      <c r="AT37" s="48" t="s">
        <v>265</v>
      </c>
      <c r="AU37" s="48"/>
      <c r="AV37" s="48"/>
      <c r="AW37" s="93" t="s">
        <v>3584</v>
      </c>
      <c r="AX37" s="93" t="s">
        <v>3584</v>
      </c>
      <c r="AY37" s="93" t="s">
        <v>3794</v>
      </c>
      <c r="AZ37" s="93" t="s">
        <v>3794</v>
      </c>
      <c r="BA37" s="2"/>
      <c r="BB37" s="3"/>
      <c r="BC37" s="3"/>
      <c r="BD37" s="3"/>
      <c r="BE37" s="3"/>
    </row>
    <row r="38" spans="1:57" x14ac:dyDescent="0.25">
      <c r="A38" s="63" t="s">
        <v>208</v>
      </c>
      <c r="B38" s="64"/>
      <c r="C38" s="64"/>
      <c r="D38" s="65"/>
      <c r="E38" s="86"/>
      <c r="F38" s="85" t="s">
        <v>455</v>
      </c>
      <c r="G38" s="87"/>
      <c r="H38" s="67" t="s">
        <v>208</v>
      </c>
      <c r="I38" s="68"/>
      <c r="J38" s="88"/>
      <c r="K38" s="67" t="s">
        <v>537</v>
      </c>
      <c r="L38" s="89"/>
      <c r="M38" s="70">
        <v>7309.23388671875</v>
      </c>
      <c r="N38" s="70">
        <v>5877.61376953125</v>
      </c>
      <c r="O38" s="71"/>
      <c r="P38" s="72"/>
      <c r="Q38" s="72"/>
      <c r="R38" s="84"/>
      <c r="S38" s="48">
        <v>4</v>
      </c>
      <c r="T38" s="48">
        <v>0</v>
      </c>
      <c r="U38" s="49">
        <v>12</v>
      </c>
      <c r="V38" s="49">
        <v>0.25</v>
      </c>
      <c r="W38" s="49">
        <v>0</v>
      </c>
      <c r="X38" s="49">
        <v>2.3783750000000001</v>
      </c>
      <c r="Y38" s="49">
        <v>0</v>
      </c>
      <c r="Z38" s="49">
        <v>0</v>
      </c>
      <c r="AA38" s="73">
        <v>38</v>
      </c>
      <c r="AB38" s="73"/>
      <c r="AC38" s="74"/>
      <c r="AD38" s="76">
        <v>0</v>
      </c>
      <c r="AE38" s="76">
        <v>10665</v>
      </c>
      <c r="AF38" s="76">
        <v>6050</v>
      </c>
      <c r="AG38" s="76">
        <v>0</v>
      </c>
      <c r="AH38" s="76">
        <v>28800</v>
      </c>
      <c r="AI38" s="76" t="s">
        <v>337</v>
      </c>
      <c r="AJ38" s="76"/>
      <c r="AK38" s="79" t="s">
        <v>406</v>
      </c>
      <c r="AL38" s="76" t="s">
        <v>436</v>
      </c>
      <c r="AM38" s="78">
        <v>42082.318935185183</v>
      </c>
      <c r="AN38" s="76" t="s">
        <v>493</v>
      </c>
      <c r="AO38" s="79" t="s">
        <v>497</v>
      </c>
      <c r="AP38" s="76" t="s">
        <v>64</v>
      </c>
      <c r="AQ38" s="48"/>
      <c r="AR38" s="48"/>
      <c r="AS38" s="48"/>
      <c r="AT38" s="48"/>
      <c r="AU38" s="48"/>
      <c r="AV38" s="48"/>
      <c r="AW38" s="48"/>
      <c r="AX38" s="48"/>
      <c r="AY38" s="48"/>
      <c r="AZ38" s="48"/>
      <c r="BA38" s="2"/>
      <c r="BB38" s="3"/>
      <c r="BC38" s="3"/>
      <c r="BD38" s="3"/>
      <c r="BE38" s="3"/>
    </row>
    <row r="39" spans="1:57" x14ac:dyDescent="0.25">
      <c r="A39" s="63" t="s">
        <v>579</v>
      </c>
      <c r="B39" s="64"/>
      <c r="C39" s="64"/>
      <c r="D39" s="65"/>
      <c r="E39" s="86"/>
      <c r="F39" s="85" t="s">
        <v>2538</v>
      </c>
      <c r="G39" s="87"/>
      <c r="H39" s="67" t="s">
        <v>579</v>
      </c>
      <c r="I39" s="68"/>
      <c r="J39" s="88"/>
      <c r="K39" s="67" t="s">
        <v>3170</v>
      </c>
      <c r="L39" s="89"/>
      <c r="M39" s="70">
        <v>1080.5928955078125</v>
      </c>
      <c r="N39" s="70">
        <v>5730.8525390625</v>
      </c>
      <c r="O39" s="71"/>
      <c r="P39" s="72"/>
      <c r="Q39" s="72"/>
      <c r="R39" s="84"/>
      <c r="S39" s="48">
        <v>0</v>
      </c>
      <c r="T39" s="48">
        <v>1</v>
      </c>
      <c r="U39" s="49">
        <v>0</v>
      </c>
      <c r="V39" s="49">
        <v>1</v>
      </c>
      <c r="W39" s="49">
        <v>0</v>
      </c>
      <c r="X39" s="49">
        <v>0.99999899999999997</v>
      </c>
      <c r="Y39" s="49">
        <v>0</v>
      </c>
      <c r="Z39" s="49">
        <v>0</v>
      </c>
      <c r="AA39" s="73">
        <v>39</v>
      </c>
      <c r="AB39" s="73"/>
      <c r="AC39" s="74"/>
      <c r="AD39" s="76">
        <v>68</v>
      </c>
      <c r="AE39" s="76">
        <v>66</v>
      </c>
      <c r="AF39" s="76">
        <v>4164</v>
      </c>
      <c r="AG39" s="76">
        <v>2804</v>
      </c>
      <c r="AH39" s="76"/>
      <c r="AI39" s="76" t="s">
        <v>1890</v>
      </c>
      <c r="AJ39" s="76" t="s">
        <v>2167</v>
      </c>
      <c r="AK39" s="79" t="s">
        <v>2347</v>
      </c>
      <c r="AL39" s="76"/>
      <c r="AM39" s="78">
        <v>42848.258298611108</v>
      </c>
      <c r="AN39" s="76" t="s">
        <v>493</v>
      </c>
      <c r="AO39" s="79" t="s">
        <v>2849</v>
      </c>
      <c r="AP39" s="76" t="s">
        <v>65</v>
      </c>
      <c r="AQ39" s="48" t="s">
        <v>1101</v>
      </c>
      <c r="AR39" s="48" t="s">
        <v>1101</v>
      </c>
      <c r="AS39" s="48" t="s">
        <v>1219</v>
      </c>
      <c r="AT39" s="48" t="s">
        <v>1219</v>
      </c>
      <c r="AU39" s="48"/>
      <c r="AV39" s="48"/>
      <c r="AW39" s="93" t="s">
        <v>3585</v>
      </c>
      <c r="AX39" s="93" t="s">
        <v>3585</v>
      </c>
      <c r="AY39" s="93" t="s">
        <v>3795</v>
      </c>
      <c r="AZ39" s="93" t="s">
        <v>3795</v>
      </c>
      <c r="BA39" s="2"/>
      <c r="BB39" s="3"/>
      <c r="BC39" s="3"/>
      <c r="BD39" s="3"/>
      <c r="BE39" s="3"/>
    </row>
    <row r="40" spans="1:57" x14ac:dyDescent="0.25">
      <c r="A40" s="63" t="s">
        <v>811</v>
      </c>
      <c r="B40" s="64"/>
      <c r="C40" s="64"/>
      <c r="D40" s="65"/>
      <c r="E40" s="86"/>
      <c r="F40" s="85" t="s">
        <v>2539</v>
      </c>
      <c r="G40" s="87"/>
      <c r="H40" s="67" t="s">
        <v>811</v>
      </c>
      <c r="I40" s="68"/>
      <c r="J40" s="88"/>
      <c r="K40" s="67" t="s">
        <v>3171</v>
      </c>
      <c r="L40" s="89"/>
      <c r="M40" s="70">
        <v>2731.97314453125</v>
      </c>
      <c r="N40" s="70">
        <v>1996.255615234375</v>
      </c>
      <c r="O40" s="71"/>
      <c r="P40" s="72"/>
      <c r="Q40" s="72"/>
      <c r="R40" s="84"/>
      <c r="S40" s="48">
        <v>1</v>
      </c>
      <c r="T40" s="48">
        <v>0</v>
      </c>
      <c r="U40" s="49">
        <v>0</v>
      </c>
      <c r="V40" s="49">
        <v>1</v>
      </c>
      <c r="W40" s="49">
        <v>0</v>
      </c>
      <c r="X40" s="49">
        <v>0.99999899999999997</v>
      </c>
      <c r="Y40" s="49">
        <v>0</v>
      </c>
      <c r="Z40" s="49">
        <v>0</v>
      </c>
      <c r="AA40" s="73">
        <v>40</v>
      </c>
      <c r="AB40" s="73"/>
      <c r="AC40" s="74"/>
      <c r="AD40" s="76">
        <v>381</v>
      </c>
      <c r="AE40" s="76">
        <v>3413</v>
      </c>
      <c r="AF40" s="76">
        <v>8737</v>
      </c>
      <c r="AG40" s="76">
        <v>4093</v>
      </c>
      <c r="AH40" s="76">
        <v>32400</v>
      </c>
      <c r="AI40" s="76" t="s">
        <v>1891</v>
      </c>
      <c r="AJ40" s="76" t="s">
        <v>2165</v>
      </c>
      <c r="AK40" s="76"/>
      <c r="AL40" s="76" t="s">
        <v>439</v>
      </c>
      <c r="AM40" s="78">
        <v>40156.627210648148</v>
      </c>
      <c r="AN40" s="76" t="s">
        <v>493</v>
      </c>
      <c r="AO40" s="79" t="s">
        <v>2850</v>
      </c>
      <c r="AP40" s="76" t="s">
        <v>64</v>
      </c>
      <c r="AQ40" s="48"/>
      <c r="AR40" s="48"/>
      <c r="AS40" s="48"/>
      <c r="AT40" s="48"/>
      <c r="AU40" s="48"/>
      <c r="AV40" s="48"/>
      <c r="AW40" s="48"/>
      <c r="AX40" s="48"/>
      <c r="AY40" s="48"/>
      <c r="AZ40" s="48"/>
      <c r="BA40" s="2"/>
      <c r="BB40" s="3"/>
      <c r="BC40" s="3"/>
      <c r="BD40" s="3"/>
      <c r="BE40" s="3"/>
    </row>
    <row r="41" spans="1:57" x14ac:dyDescent="0.25">
      <c r="A41" s="63" t="s">
        <v>580</v>
      </c>
      <c r="B41" s="64"/>
      <c r="C41" s="64"/>
      <c r="D41" s="65"/>
      <c r="E41" s="86"/>
      <c r="F41" s="85" t="s">
        <v>2540</v>
      </c>
      <c r="G41" s="87"/>
      <c r="H41" s="67" t="s">
        <v>580</v>
      </c>
      <c r="I41" s="68"/>
      <c r="J41" s="88"/>
      <c r="K41" s="67" t="s">
        <v>3172</v>
      </c>
      <c r="L41" s="89"/>
      <c r="M41" s="70">
        <v>3891.285400390625</v>
      </c>
      <c r="N41" s="70">
        <v>1091.871826171875</v>
      </c>
      <c r="O41" s="71"/>
      <c r="P41" s="72"/>
      <c r="Q41" s="72"/>
      <c r="R41" s="84"/>
      <c r="S41" s="48">
        <v>1</v>
      </c>
      <c r="T41" s="48">
        <v>1</v>
      </c>
      <c r="U41" s="49">
        <v>0</v>
      </c>
      <c r="V41" s="49">
        <v>0</v>
      </c>
      <c r="W41" s="49">
        <v>0</v>
      </c>
      <c r="X41" s="49">
        <v>0.99999899999999997</v>
      </c>
      <c r="Y41" s="49">
        <v>0</v>
      </c>
      <c r="Z41" s="49" t="s">
        <v>3489</v>
      </c>
      <c r="AA41" s="73">
        <v>41</v>
      </c>
      <c r="AB41" s="73"/>
      <c r="AC41" s="74"/>
      <c r="AD41" s="76">
        <v>466</v>
      </c>
      <c r="AE41" s="76">
        <v>255</v>
      </c>
      <c r="AF41" s="76">
        <v>70039</v>
      </c>
      <c r="AG41" s="76">
        <v>56</v>
      </c>
      <c r="AH41" s="76">
        <v>3600</v>
      </c>
      <c r="AI41" s="76" t="s">
        <v>1892</v>
      </c>
      <c r="AJ41" s="76" t="s">
        <v>2168</v>
      </c>
      <c r="AK41" s="76"/>
      <c r="AL41" s="76" t="s">
        <v>438</v>
      </c>
      <c r="AM41" s="78">
        <v>39905.734675925924</v>
      </c>
      <c r="AN41" s="76" t="s">
        <v>493</v>
      </c>
      <c r="AO41" s="79" t="s">
        <v>2851</v>
      </c>
      <c r="AP41" s="76" t="s">
        <v>65</v>
      </c>
      <c r="AQ41" s="48" t="s">
        <v>1102</v>
      </c>
      <c r="AR41" s="48" t="s">
        <v>1102</v>
      </c>
      <c r="AS41" s="48" t="s">
        <v>270</v>
      </c>
      <c r="AT41" s="48" t="s">
        <v>270</v>
      </c>
      <c r="AU41" s="48"/>
      <c r="AV41" s="48"/>
      <c r="AW41" s="93" t="s">
        <v>3586</v>
      </c>
      <c r="AX41" s="93" t="s">
        <v>3586</v>
      </c>
      <c r="AY41" s="93" t="s">
        <v>3796</v>
      </c>
      <c r="AZ41" s="93" t="s">
        <v>3796</v>
      </c>
      <c r="BA41" s="2"/>
      <c r="BB41" s="3"/>
      <c r="BC41" s="3"/>
      <c r="BD41" s="3"/>
      <c r="BE41" s="3"/>
    </row>
    <row r="42" spans="1:57" x14ac:dyDescent="0.25">
      <c r="A42" s="63" t="s">
        <v>581</v>
      </c>
      <c r="B42" s="64"/>
      <c r="C42" s="64"/>
      <c r="D42" s="65"/>
      <c r="E42" s="86"/>
      <c r="F42" s="85" t="s">
        <v>2541</v>
      </c>
      <c r="G42" s="87"/>
      <c r="H42" s="67" t="s">
        <v>581</v>
      </c>
      <c r="I42" s="68"/>
      <c r="J42" s="88"/>
      <c r="K42" s="67" t="s">
        <v>3173</v>
      </c>
      <c r="L42" s="89"/>
      <c r="M42" s="70">
        <v>9240.5263671875</v>
      </c>
      <c r="N42" s="70">
        <v>8296.748046875</v>
      </c>
      <c r="O42" s="71"/>
      <c r="P42" s="72"/>
      <c r="Q42" s="72"/>
      <c r="R42" s="84"/>
      <c r="S42" s="48">
        <v>0</v>
      </c>
      <c r="T42" s="48">
        <v>1</v>
      </c>
      <c r="U42" s="49">
        <v>0</v>
      </c>
      <c r="V42" s="49">
        <v>1</v>
      </c>
      <c r="W42" s="49">
        <v>0</v>
      </c>
      <c r="X42" s="49">
        <v>0.99999899999999997</v>
      </c>
      <c r="Y42" s="49">
        <v>0</v>
      </c>
      <c r="Z42" s="49">
        <v>0</v>
      </c>
      <c r="AA42" s="73">
        <v>42</v>
      </c>
      <c r="AB42" s="73"/>
      <c r="AC42" s="74"/>
      <c r="AD42" s="76">
        <v>222</v>
      </c>
      <c r="AE42" s="76">
        <v>333</v>
      </c>
      <c r="AF42" s="76">
        <v>63325</v>
      </c>
      <c r="AG42" s="76">
        <v>70365</v>
      </c>
      <c r="AH42" s="76">
        <v>32400</v>
      </c>
      <c r="AI42" s="76" t="s">
        <v>1893</v>
      </c>
      <c r="AJ42" s="76" t="s">
        <v>2169</v>
      </c>
      <c r="AK42" s="79" t="s">
        <v>2348</v>
      </c>
      <c r="AL42" s="76" t="s">
        <v>439</v>
      </c>
      <c r="AM42" s="78">
        <v>41494.059861111113</v>
      </c>
      <c r="AN42" s="76" t="s">
        <v>493</v>
      </c>
      <c r="AO42" s="79" t="s">
        <v>2852</v>
      </c>
      <c r="AP42" s="76" t="s">
        <v>65</v>
      </c>
      <c r="AQ42" s="48"/>
      <c r="AR42" s="48"/>
      <c r="AS42" s="48"/>
      <c r="AT42" s="48"/>
      <c r="AU42" s="48"/>
      <c r="AV42" s="48"/>
      <c r="AW42" s="93" t="s">
        <v>3587</v>
      </c>
      <c r="AX42" s="93" t="s">
        <v>3587</v>
      </c>
      <c r="AY42" s="93" t="s">
        <v>3797</v>
      </c>
      <c r="AZ42" s="93" t="s">
        <v>3797</v>
      </c>
      <c r="BA42" s="2"/>
      <c r="BB42" s="3"/>
      <c r="BC42" s="3"/>
      <c r="BD42" s="3"/>
      <c r="BE42" s="3"/>
    </row>
    <row r="43" spans="1:57" x14ac:dyDescent="0.25">
      <c r="A43" s="63" t="s">
        <v>812</v>
      </c>
      <c r="B43" s="64"/>
      <c r="C43" s="64"/>
      <c r="D43" s="65"/>
      <c r="E43" s="86"/>
      <c r="F43" s="85" t="s">
        <v>2542</v>
      </c>
      <c r="G43" s="87"/>
      <c r="H43" s="67" t="s">
        <v>812</v>
      </c>
      <c r="I43" s="68"/>
      <c r="J43" s="88"/>
      <c r="K43" s="67" t="s">
        <v>3174</v>
      </c>
      <c r="L43" s="89"/>
      <c r="M43" s="70">
        <v>6213.1220703125</v>
      </c>
      <c r="N43" s="70">
        <v>7868.51708984375</v>
      </c>
      <c r="O43" s="71"/>
      <c r="P43" s="72"/>
      <c r="Q43" s="72"/>
      <c r="R43" s="84"/>
      <c r="S43" s="48">
        <v>1</v>
      </c>
      <c r="T43" s="48">
        <v>0</v>
      </c>
      <c r="U43" s="49">
        <v>0</v>
      </c>
      <c r="V43" s="49">
        <v>1</v>
      </c>
      <c r="W43" s="49">
        <v>0</v>
      </c>
      <c r="X43" s="49">
        <v>0.99999899999999997</v>
      </c>
      <c r="Y43" s="49">
        <v>0</v>
      </c>
      <c r="Z43" s="49">
        <v>0</v>
      </c>
      <c r="AA43" s="73">
        <v>43</v>
      </c>
      <c r="AB43" s="73"/>
      <c r="AC43" s="74"/>
      <c r="AD43" s="76">
        <v>926</v>
      </c>
      <c r="AE43" s="76">
        <v>128120</v>
      </c>
      <c r="AF43" s="76">
        <v>22169</v>
      </c>
      <c r="AG43" s="76">
        <v>19396</v>
      </c>
      <c r="AH43" s="76">
        <v>32400</v>
      </c>
      <c r="AI43" s="76" t="s">
        <v>1894</v>
      </c>
      <c r="AJ43" s="76" t="s">
        <v>2170</v>
      </c>
      <c r="AK43" s="79" t="s">
        <v>2349</v>
      </c>
      <c r="AL43" s="76" t="s">
        <v>439</v>
      </c>
      <c r="AM43" s="78">
        <v>40144.553206018521</v>
      </c>
      <c r="AN43" s="76" t="s">
        <v>493</v>
      </c>
      <c r="AO43" s="79" t="s">
        <v>2853</v>
      </c>
      <c r="AP43" s="76" t="s">
        <v>64</v>
      </c>
      <c r="AQ43" s="48"/>
      <c r="AR43" s="48"/>
      <c r="AS43" s="48"/>
      <c r="AT43" s="48"/>
      <c r="AU43" s="48"/>
      <c r="AV43" s="48"/>
      <c r="AW43" s="48"/>
      <c r="AX43" s="48"/>
      <c r="AY43" s="48"/>
      <c r="AZ43" s="48"/>
      <c r="BA43" s="2"/>
      <c r="BB43" s="3"/>
      <c r="BC43" s="3"/>
      <c r="BD43" s="3"/>
      <c r="BE43" s="3"/>
    </row>
    <row r="44" spans="1:57" x14ac:dyDescent="0.25">
      <c r="A44" s="63" t="s">
        <v>203</v>
      </c>
      <c r="B44" s="64"/>
      <c r="C44" s="64"/>
      <c r="D44" s="65"/>
      <c r="E44" s="86"/>
      <c r="F44" s="85" t="s">
        <v>486</v>
      </c>
      <c r="G44" s="87"/>
      <c r="H44" s="67" t="s">
        <v>203</v>
      </c>
      <c r="I44" s="68"/>
      <c r="J44" s="88"/>
      <c r="K44" s="67" t="s">
        <v>3175</v>
      </c>
      <c r="L44" s="89"/>
      <c r="M44" s="70">
        <v>629.99407958984375</v>
      </c>
      <c r="N44" s="70">
        <v>5693.958984375</v>
      </c>
      <c r="O44" s="71"/>
      <c r="P44" s="72"/>
      <c r="Q44" s="72"/>
      <c r="R44" s="84"/>
      <c r="S44" s="48">
        <v>4</v>
      </c>
      <c r="T44" s="48">
        <v>2</v>
      </c>
      <c r="U44" s="49">
        <v>12</v>
      </c>
      <c r="V44" s="49">
        <v>0.25</v>
      </c>
      <c r="W44" s="49">
        <v>0</v>
      </c>
      <c r="X44" s="49">
        <v>2.6190440000000001</v>
      </c>
      <c r="Y44" s="49">
        <v>0</v>
      </c>
      <c r="Z44" s="49">
        <v>0</v>
      </c>
      <c r="AA44" s="73">
        <v>44</v>
      </c>
      <c r="AB44" s="73"/>
      <c r="AC44" s="74"/>
      <c r="AD44" s="76">
        <v>4152</v>
      </c>
      <c r="AE44" s="76">
        <v>7177</v>
      </c>
      <c r="AF44" s="76">
        <v>121078</v>
      </c>
      <c r="AG44" s="76">
        <v>28438</v>
      </c>
      <c r="AH44" s="76">
        <v>-28800</v>
      </c>
      <c r="AI44" s="76" t="s">
        <v>365</v>
      </c>
      <c r="AJ44" s="76"/>
      <c r="AK44" s="79" t="s">
        <v>426</v>
      </c>
      <c r="AL44" s="76" t="s">
        <v>432</v>
      </c>
      <c r="AM44" s="78">
        <v>40088.06958333333</v>
      </c>
      <c r="AN44" s="76" t="s">
        <v>493</v>
      </c>
      <c r="AO44" s="79" t="s">
        <v>528</v>
      </c>
      <c r="AP44" s="76" t="s">
        <v>65</v>
      </c>
      <c r="AQ44" s="48" t="s">
        <v>3539</v>
      </c>
      <c r="AR44" s="48" t="s">
        <v>3539</v>
      </c>
      <c r="AS44" s="48" t="s">
        <v>3550</v>
      </c>
      <c r="AT44" s="48" t="s">
        <v>3550</v>
      </c>
      <c r="AU44" s="48" t="s">
        <v>3554</v>
      </c>
      <c r="AV44" s="48" t="s">
        <v>3560</v>
      </c>
      <c r="AW44" s="93" t="s">
        <v>3588</v>
      </c>
      <c r="AX44" s="93" t="s">
        <v>3761</v>
      </c>
      <c r="AY44" s="93" t="s">
        <v>3798</v>
      </c>
      <c r="AZ44" s="93" t="s">
        <v>3798</v>
      </c>
      <c r="BA44" s="2"/>
      <c r="BB44" s="3"/>
      <c r="BC44" s="3"/>
      <c r="BD44" s="3"/>
      <c r="BE44" s="3"/>
    </row>
    <row r="45" spans="1:57" x14ac:dyDescent="0.25">
      <c r="A45" s="63" t="s">
        <v>813</v>
      </c>
      <c r="B45" s="64"/>
      <c r="C45" s="64"/>
      <c r="D45" s="65"/>
      <c r="E45" s="86"/>
      <c r="F45" s="85" t="s">
        <v>2543</v>
      </c>
      <c r="G45" s="87"/>
      <c r="H45" s="67" t="s">
        <v>813</v>
      </c>
      <c r="I45" s="68"/>
      <c r="J45" s="88"/>
      <c r="K45" s="67" t="s">
        <v>3176</v>
      </c>
      <c r="L45" s="89"/>
      <c r="M45" s="70">
        <v>1973.7137451171875</v>
      </c>
      <c r="N45" s="70">
        <v>6429.32568359375</v>
      </c>
      <c r="O45" s="71"/>
      <c r="P45" s="72"/>
      <c r="Q45" s="72"/>
      <c r="R45" s="84"/>
      <c r="S45" s="48">
        <v>1</v>
      </c>
      <c r="T45" s="48">
        <v>0</v>
      </c>
      <c r="U45" s="49">
        <v>0</v>
      </c>
      <c r="V45" s="49">
        <v>0.14285700000000001</v>
      </c>
      <c r="W45" s="49">
        <v>0</v>
      </c>
      <c r="X45" s="49">
        <v>0.59523700000000002</v>
      </c>
      <c r="Y45" s="49">
        <v>0</v>
      </c>
      <c r="Z45" s="49">
        <v>0</v>
      </c>
      <c r="AA45" s="73">
        <v>45</v>
      </c>
      <c r="AB45" s="73"/>
      <c r="AC45" s="74"/>
      <c r="AD45" s="76">
        <v>10583</v>
      </c>
      <c r="AE45" s="76">
        <v>12682</v>
      </c>
      <c r="AF45" s="76">
        <v>24695</v>
      </c>
      <c r="AG45" s="76">
        <v>388</v>
      </c>
      <c r="AH45" s="76">
        <v>-21600</v>
      </c>
      <c r="AI45" s="76" t="s">
        <v>1895</v>
      </c>
      <c r="AJ45" s="76"/>
      <c r="AK45" s="79" t="s">
        <v>2350</v>
      </c>
      <c r="AL45" s="76" t="s">
        <v>434</v>
      </c>
      <c r="AM45" s="78">
        <v>40266.727569444447</v>
      </c>
      <c r="AN45" s="76" t="s">
        <v>493</v>
      </c>
      <c r="AO45" s="79" t="s">
        <v>2854</v>
      </c>
      <c r="AP45" s="76" t="s">
        <v>64</v>
      </c>
      <c r="AQ45" s="48"/>
      <c r="AR45" s="48"/>
      <c r="AS45" s="48"/>
      <c r="AT45" s="48"/>
      <c r="AU45" s="48"/>
      <c r="AV45" s="48"/>
      <c r="AW45" s="48"/>
      <c r="AX45" s="48"/>
      <c r="AY45" s="48"/>
      <c r="AZ45" s="48"/>
      <c r="BA45" s="2"/>
      <c r="BB45" s="3"/>
      <c r="BC45" s="3"/>
      <c r="BD45" s="3"/>
      <c r="BE45" s="3"/>
    </row>
    <row r="46" spans="1:57" x14ac:dyDescent="0.25">
      <c r="A46" s="63" t="s">
        <v>582</v>
      </c>
      <c r="B46" s="64"/>
      <c r="C46" s="64"/>
      <c r="D46" s="65"/>
      <c r="E46" s="86"/>
      <c r="F46" s="85" t="s">
        <v>2544</v>
      </c>
      <c r="G46" s="87"/>
      <c r="H46" s="67" t="s">
        <v>582</v>
      </c>
      <c r="I46" s="68"/>
      <c r="J46" s="88"/>
      <c r="K46" s="67" t="s">
        <v>3177</v>
      </c>
      <c r="L46" s="89"/>
      <c r="M46" s="70">
        <v>3901.737060546875</v>
      </c>
      <c r="N46" s="70">
        <v>9882.6123046875</v>
      </c>
      <c r="O46" s="71"/>
      <c r="P46" s="72"/>
      <c r="Q46" s="72"/>
      <c r="R46" s="84"/>
      <c r="S46" s="48">
        <v>1</v>
      </c>
      <c r="T46" s="48">
        <v>1</v>
      </c>
      <c r="U46" s="49">
        <v>0</v>
      </c>
      <c r="V46" s="49">
        <v>0</v>
      </c>
      <c r="W46" s="49">
        <v>0</v>
      </c>
      <c r="X46" s="49">
        <v>0.99999899999999997</v>
      </c>
      <c r="Y46" s="49">
        <v>0</v>
      </c>
      <c r="Z46" s="49" t="s">
        <v>3489</v>
      </c>
      <c r="AA46" s="73">
        <v>46</v>
      </c>
      <c r="AB46" s="73"/>
      <c r="AC46" s="74"/>
      <c r="AD46" s="76">
        <v>16982</v>
      </c>
      <c r="AE46" s="76">
        <v>24512</v>
      </c>
      <c r="AF46" s="76">
        <v>75080</v>
      </c>
      <c r="AG46" s="76">
        <v>12</v>
      </c>
      <c r="AH46" s="76">
        <v>-21600</v>
      </c>
      <c r="AI46" s="76"/>
      <c r="AJ46" s="76" t="s">
        <v>2171</v>
      </c>
      <c r="AK46" s="76"/>
      <c r="AL46" s="76" t="s">
        <v>434</v>
      </c>
      <c r="AM46" s="78">
        <v>40270.08425925926</v>
      </c>
      <c r="AN46" s="76" t="s">
        <v>493</v>
      </c>
      <c r="AO46" s="79" t="s">
        <v>2855</v>
      </c>
      <c r="AP46" s="76" t="s">
        <v>65</v>
      </c>
      <c r="AQ46" s="48" t="s">
        <v>254</v>
      </c>
      <c r="AR46" s="48" t="s">
        <v>254</v>
      </c>
      <c r="AS46" s="48" t="s">
        <v>277</v>
      </c>
      <c r="AT46" s="48" t="s">
        <v>277</v>
      </c>
      <c r="AU46" s="48"/>
      <c r="AV46" s="48"/>
      <c r="AW46" s="93" t="s">
        <v>3573</v>
      </c>
      <c r="AX46" s="93" t="s">
        <v>3573</v>
      </c>
      <c r="AY46" s="93" t="s">
        <v>3783</v>
      </c>
      <c r="AZ46" s="93" t="s">
        <v>3783</v>
      </c>
      <c r="BA46" s="2"/>
      <c r="BB46" s="3"/>
      <c r="BC46" s="3"/>
      <c r="BD46" s="3"/>
      <c r="BE46" s="3"/>
    </row>
    <row r="47" spans="1:57" x14ac:dyDescent="0.25">
      <c r="A47" s="63" t="s">
        <v>583</v>
      </c>
      <c r="B47" s="64"/>
      <c r="C47" s="64"/>
      <c r="D47" s="65"/>
      <c r="E47" s="86"/>
      <c r="F47" s="85" t="s">
        <v>2545</v>
      </c>
      <c r="G47" s="87"/>
      <c r="H47" s="67" t="s">
        <v>583</v>
      </c>
      <c r="I47" s="68"/>
      <c r="J47" s="88"/>
      <c r="K47" s="67" t="s">
        <v>3178</v>
      </c>
      <c r="L47" s="89"/>
      <c r="M47" s="70">
        <v>6149.20458984375</v>
      </c>
      <c r="N47" s="70">
        <v>787.22802734375</v>
      </c>
      <c r="O47" s="71"/>
      <c r="P47" s="72"/>
      <c r="Q47" s="72"/>
      <c r="R47" s="84"/>
      <c r="S47" s="48">
        <v>1</v>
      </c>
      <c r="T47" s="48">
        <v>1</v>
      </c>
      <c r="U47" s="49">
        <v>0</v>
      </c>
      <c r="V47" s="49">
        <v>0</v>
      </c>
      <c r="W47" s="49">
        <v>0</v>
      </c>
      <c r="X47" s="49">
        <v>0.99999899999999997</v>
      </c>
      <c r="Y47" s="49">
        <v>0</v>
      </c>
      <c r="Z47" s="49" t="s">
        <v>3489</v>
      </c>
      <c r="AA47" s="73">
        <v>47</v>
      </c>
      <c r="AB47" s="73"/>
      <c r="AC47" s="74"/>
      <c r="AD47" s="76">
        <v>39997</v>
      </c>
      <c r="AE47" s="76">
        <v>77028</v>
      </c>
      <c r="AF47" s="76">
        <v>86666</v>
      </c>
      <c r="AG47" s="76">
        <v>21</v>
      </c>
      <c r="AH47" s="76">
        <v>-21600</v>
      </c>
      <c r="AI47" s="76" t="s">
        <v>1896</v>
      </c>
      <c r="AJ47" s="76" t="s">
        <v>2172</v>
      </c>
      <c r="AK47" s="76"/>
      <c r="AL47" s="76" t="s">
        <v>434</v>
      </c>
      <c r="AM47" s="78">
        <v>40441.958715277775</v>
      </c>
      <c r="AN47" s="76" t="s">
        <v>493</v>
      </c>
      <c r="AO47" s="79" t="s">
        <v>2856</v>
      </c>
      <c r="AP47" s="76" t="s">
        <v>65</v>
      </c>
      <c r="AQ47" s="48" t="s">
        <v>254</v>
      </c>
      <c r="AR47" s="48" t="s">
        <v>254</v>
      </c>
      <c r="AS47" s="48" t="s">
        <v>277</v>
      </c>
      <c r="AT47" s="48" t="s">
        <v>277</v>
      </c>
      <c r="AU47" s="48"/>
      <c r="AV47" s="48"/>
      <c r="AW47" s="93" t="s">
        <v>3573</v>
      </c>
      <c r="AX47" s="93" t="s">
        <v>3573</v>
      </c>
      <c r="AY47" s="93" t="s">
        <v>3783</v>
      </c>
      <c r="AZ47" s="93" t="s">
        <v>3783</v>
      </c>
      <c r="BA47" s="2"/>
      <c r="BB47" s="3"/>
      <c r="BC47" s="3"/>
      <c r="BD47" s="3"/>
      <c r="BE47" s="3"/>
    </row>
    <row r="48" spans="1:57" x14ac:dyDescent="0.25">
      <c r="A48" s="63" t="s">
        <v>584</v>
      </c>
      <c r="B48" s="64"/>
      <c r="C48" s="64"/>
      <c r="D48" s="65"/>
      <c r="E48" s="86"/>
      <c r="F48" s="85" t="s">
        <v>2546</v>
      </c>
      <c r="G48" s="87"/>
      <c r="H48" s="67" t="s">
        <v>584</v>
      </c>
      <c r="I48" s="68"/>
      <c r="J48" s="88"/>
      <c r="K48" s="67" t="s">
        <v>3179</v>
      </c>
      <c r="L48" s="89"/>
      <c r="M48" s="70">
        <v>8975.29296875</v>
      </c>
      <c r="N48" s="70">
        <v>2390.1787109375</v>
      </c>
      <c r="O48" s="71"/>
      <c r="P48" s="72"/>
      <c r="Q48" s="72"/>
      <c r="R48" s="84"/>
      <c r="S48" s="48">
        <v>0</v>
      </c>
      <c r="T48" s="48">
        <v>1</v>
      </c>
      <c r="U48" s="49">
        <v>0</v>
      </c>
      <c r="V48" s="49">
        <v>1.1235999999999999E-2</v>
      </c>
      <c r="W48" s="49">
        <v>2.1739000000000001E-2</v>
      </c>
      <c r="X48" s="49">
        <v>0.55074999999999996</v>
      </c>
      <c r="Y48" s="49">
        <v>0</v>
      </c>
      <c r="Z48" s="49">
        <v>0</v>
      </c>
      <c r="AA48" s="73">
        <v>48</v>
      </c>
      <c r="AB48" s="73"/>
      <c r="AC48" s="74"/>
      <c r="AD48" s="76">
        <v>53</v>
      </c>
      <c r="AE48" s="76">
        <v>1</v>
      </c>
      <c r="AF48" s="76">
        <v>76</v>
      </c>
      <c r="AG48" s="76">
        <v>30</v>
      </c>
      <c r="AH48" s="76"/>
      <c r="AI48" s="76" t="s">
        <v>1897</v>
      </c>
      <c r="AJ48" s="76"/>
      <c r="AK48" s="76"/>
      <c r="AL48" s="76"/>
      <c r="AM48" s="78">
        <v>42993.33148148148</v>
      </c>
      <c r="AN48" s="76" t="s">
        <v>493</v>
      </c>
      <c r="AO48" s="79" t="s">
        <v>2857</v>
      </c>
      <c r="AP48" s="76" t="s">
        <v>65</v>
      </c>
      <c r="AQ48" s="48" t="s">
        <v>252</v>
      </c>
      <c r="AR48" s="48" t="s">
        <v>252</v>
      </c>
      <c r="AS48" s="48" t="s">
        <v>266</v>
      </c>
      <c r="AT48" s="48" t="s">
        <v>266</v>
      </c>
      <c r="AU48" s="48"/>
      <c r="AV48" s="48"/>
      <c r="AW48" s="93" t="s">
        <v>3565</v>
      </c>
      <c r="AX48" s="93" t="s">
        <v>3565</v>
      </c>
      <c r="AY48" s="93" t="s">
        <v>3775</v>
      </c>
      <c r="AZ48" s="93" t="s">
        <v>3775</v>
      </c>
      <c r="BA48" s="2"/>
      <c r="BB48" s="3"/>
      <c r="BC48" s="3"/>
      <c r="BD48" s="3"/>
      <c r="BE48" s="3"/>
    </row>
    <row r="49" spans="1:57" x14ac:dyDescent="0.25">
      <c r="A49" s="63" t="s">
        <v>585</v>
      </c>
      <c r="B49" s="64"/>
      <c r="C49" s="64"/>
      <c r="D49" s="65"/>
      <c r="E49" s="86"/>
      <c r="F49" s="85" t="s">
        <v>2547</v>
      </c>
      <c r="G49" s="87"/>
      <c r="H49" s="67" t="s">
        <v>585</v>
      </c>
      <c r="I49" s="68"/>
      <c r="J49" s="88"/>
      <c r="K49" s="67" t="s">
        <v>3180</v>
      </c>
      <c r="L49" s="89"/>
      <c r="M49" s="70">
        <v>1464.0179443359375</v>
      </c>
      <c r="N49" s="70">
        <v>9261.33203125</v>
      </c>
      <c r="O49" s="71"/>
      <c r="P49" s="72"/>
      <c r="Q49" s="72"/>
      <c r="R49" s="84"/>
      <c r="S49" s="48">
        <v>1</v>
      </c>
      <c r="T49" s="48">
        <v>1</v>
      </c>
      <c r="U49" s="49">
        <v>0</v>
      </c>
      <c r="V49" s="49">
        <v>0</v>
      </c>
      <c r="W49" s="49">
        <v>0</v>
      </c>
      <c r="X49" s="49">
        <v>0.99999899999999997</v>
      </c>
      <c r="Y49" s="49">
        <v>0</v>
      </c>
      <c r="Z49" s="49" t="s">
        <v>3489</v>
      </c>
      <c r="AA49" s="73">
        <v>49</v>
      </c>
      <c r="AB49" s="73"/>
      <c r="AC49" s="74"/>
      <c r="AD49" s="76">
        <v>44140</v>
      </c>
      <c r="AE49" s="76">
        <v>63849</v>
      </c>
      <c r="AF49" s="76">
        <v>62448</v>
      </c>
      <c r="AG49" s="76">
        <v>0</v>
      </c>
      <c r="AH49" s="76"/>
      <c r="AI49" s="76" t="s">
        <v>1898</v>
      </c>
      <c r="AJ49" s="76" t="s">
        <v>387</v>
      </c>
      <c r="AK49" s="76"/>
      <c r="AL49" s="76"/>
      <c r="AM49" s="78">
        <v>42311.729791666665</v>
      </c>
      <c r="AN49" s="76" t="s">
        <v>493</v>
      </c>
      <c r="AO49" s="79" t="s">
        <v>2858</v>
      </c>
      <c r="AP49" s="76" t="s">
        <v>65</v>
      </c>
      <c r="AQ49" s="48" t="s">
        <v>254</v>
      </c>
      <c r="AR49" s="48" t="s">
        <v>254</v>
      </c>
      <c r="AS49" s="48" t="s">
        <v>277</v>
      </c>
      <c r="AT49" s="48" t="s">
        <v>277</v>
      </c>
      <c r="AU49" s="48"/>
      <c r="AV49" s="48"/>
      <c r="AW49" s="93" t="s">
        <v>3573</v>
      </c>
      <c r="AX49" s="93" t="s">
        <v>3573</v>
      </c>
      <c r="AY49" s="93" t="s">
        <v>3783</v>
      </c>
      <c r="AZ49" s="93" t="s">
        <v>3783</v>
      </c>
      <c r="BA49" s="2"/>
      <c r="BB49" s="3"/>
      <c r="BC49" s="3"/>
      <c r="BD49" s="3"/>
      <c r="BE49" s="3"/>
    </row>
    <row r="50" spans="1:57" x14ac:dyDescent="0.25">
      <c r="A50" s="63" t="s">
        <v>586</v>
      </c>
      <c r="B50" s="64"/>
      <c r="C50" s="64"/>
      <c r="D50" s="65"/>
      <c r="E50" s="86"/>
      <c r="F50" s="85" t="s">
        <v>2548</v>
      </c>
      <c r="G50" s="87"/>
      <c r="H50" s="67" t="s">
        <v>586</v>
      </c>
      <c r="I50" s="68"/>
      <c r="J50" s="88"/>
      <c r="K50" s="67" t="s">
        <v>3181</v>
      </c>
      <c r="L50" s="89"/>
      <c r="M50" s="70">
        <v>9162.8564453125</v>
      </c>
      <c r="N50" s="70">
        <v>7501.28662109375</v>
      </c>
      <c r="O50" s="71"/>
      <c r="P50" s="72"/>
      <c r="Q50" s="72"/>
      <c r="R50" s="84"/>
      <c r="S50" s="48">
        <v>1</v>
      </c>
      <c r="T50" s="48">
        <v>1</v>
      </c>
      <c r="U50" s="49">
        <v>0</v>
      </c>
      <c r="V50" s="49">
        <v>0</v>
      </c>
      <c r="W50" s="49">
        <v>0</v>
      </c>
      <c r="X50" s="49">
        <v>0.99999899999999997</v>
      </c>
      <c r="Y50" s="49">
        <v>0</v>
      </c>
      <c r="Z50" s="49" t="s">
        <v>3489</v>
      </c>
      <c r="AA50" s="73">
        <v>50</v>
      </c>
      <c r="AB50" s="73"/>
      <c r="AC50" s="74"/>
      <c r="AD50" s="76">
        <v>1071</v>
      </c>
      <c r="AE50" s="76">
        <v>1950</v>
      </c>
      <c r="AF50" s="76">
        <v>59617</v>
      </c>
      <c r="AG50" s="76">
        <v>6</v>
      </c>
      <c r="AH50" s="76"/>
      <c r="AI50" s="76" t="s">
        <v>1899</v>
      </c>
      <c r="AJ50" s="76" t="s">
        <v>2173</v>
      </c>
      <c r="AK50" s="79" t="s">
        <v>2351</v>
      </c>
      <c r="AL50" s="76"/>
      <c r="AM50" s="78">
        <v>42433.89329861111</v>
      </c>
      <c r="AN50" s="76" t="s">
        <v>493</v>
      </c>
      <c r="AO50" s="79" t="s">
        <v>2859</v>
      </c>
      <c r="AP50" s="76" t="s">
        <v>65</v>
      </c>
      <c r="AQ50" s="48" t="s">
        <v>1104</v>
      </c>
      <c r="AR50" s="48" t="s">
        <v>1104</v>
      </c>
      <c r="AS50" s="48" t="s">
        <v>265</v>
      </c>
      <c r="AT50" s="48" t="s">
        <v>265</v>
      </c>
      <c r="AU50" s="48" t="s">
        <v>1251</v>
      </c>
      <c r="AV50" s="48" t="s">
        <v>1251</v>
      </c>
      <c r="AW50" s="93" t="s">
        <v>3589</v>
      </c>
      <c r="AX50" s="93" t="s">
        <v>3589</v>
      </c>
      <c r="AY50" s="93" t="s">
        <v>3799</v>
      </c>
      <c r="AZ50" s="93" t="s">
        <v>3799</v>
      </c>
      <c r="BA50" s="2"/>
      <c r="BB50" s="3"/>
      <c r="BC50" s="3"/>
      <c r="BD50" s="3"/>
      <c r="BE50" s="3"/>
    </row>
    <row r="51" spans="1:57" x14ac:dyDescent="0.25">
      <c r="A51" s="63" t="s">
        <v>587</v>
      </c>
      <c r="B51" s="64"/>
      <c r="C51" s="64"/>
      <c r="D51" s="65"/>
      <c r="E51" s="86"/>
      <c r="F51" s="85" t="s">
        <v>2549</v>
      </c>
      <c r="G51" s="87"/>
      <c r="H51" s="67" t="s">
        <v>587</v>
      </c>
      <c r="I51" s="68"/>
      <c r="J51" s="88"/>
      <c r="K51" s="67" t="s">
        <v>3182</v>
      </c>
      <c r="L51" s="89"/>
      <c r="M51" s="70">
        <v>9402.0859375</v>
      </c>
      <c r="N51" s="70">
        <v>5024.46337890625</v>
      </c>
      <c r="O51" s="71"/>
      <c r="P51" s="72"/>
      <c r="Q51" s="72"/>
      <c r="R51" s="84"/>
      <c r="S51" s="48">
        <v>1</v>
      </c>
      <c r="T51" s="48">
        <v>1</v>
      </c>
      <c r="U51" s="49">
        <v>0</v>
      </c>
      <c r="V51" s="49">
        <v>0</v>
      </c>
      <c r="W51" s="49">
        <v>0</v>
      </c>
      <c r="X51" s="49">
        <v>0.99999899999999997</v>
      </c>
      <c r="Y51" s="49">
        <v>0</v>
      </c>
      <c r="Z51" s="49" t="s">
        <v>3489</v>
      </c>
      <c r="AA51" s="73">
        <v>51</v>
      </c>
      <c r="AB51" s="73"/>
      <c r="AC51" s="74"/>
      <c r="AD51" s="76">
        <v>59882</v>
      </c>
      <c r="AE51" s="76">
        <v>91539</v>
      </c>
      <c r="AF51" s="76">
        <v>76342</v>
      </c>
      <c r="AG51" s="76">
        <v>0</v>
      </c>
      <c r="AH51" s="76">
        <v>-28800</v>
      </c>
      <c r="AI51" s="76" t="s">
        <v>1900</v>
      </c>
      <c r="AJ51" s="76" t="s">
        <v>2157</v>
      </c>
      <c r="AK51" s="76"/>
      <c r="AL51" s="76" t="s">
        <v>432</v>
      </c>
      <c r="AM51" s="78">
        <v>42171.810694444444</v>
      </c>
      <c r="AN51" s="76" t="s">
        <v>493</v>
      </c>
      <c r="AO51" s="79" t="s">
        <v>2860</v>
      </c>
      <c r="AP51" s="76" t="s">
        <v>65</v>
      </c>
      <c r="AQ51" s="48" t="s">
        <v>254</v>
      </c>
      <c r="AR51" s="48" t="s">
        <v>254</v>
      </c>
      <c r="AS51" s="48" t="s">
        <v>277</v>
      </c>
      <c r="AT51" s="48" t="s">
        <v>277</v>
      </c>
      <c r="AU51" s="48"/>
      <c r="AV51" s="48"/>
      <c r="AW51" s="93" t="s">
        <v>3573</v>
      </c>
      <c r="AX51" s="93" t="s">
        <v>3573</v>
      </c>
      <c r="AY51" s="93" t="s">
        <v>3783</v>
      </c>
      <c r="AZ51" s="93" t="s">
        <v>3783</v>
      </c>
      <c r="BA51" s="2"/>
      <c r="BB51" s="3"/>
      <c r="BC51" s="3"/>
      <c r="BD51" s="3"/>
      <c r="BE51" s="3"/>
    </row>
    <row r="52" spans="1:57" x14ac:dyDescent="0.25">
      <c r="A52" s="63" t="s">
        <v>588</v>
      </c>
      <c r="B52" s="64"/>
      <c r="C52" s="64"/>
      <c r="D52" s="65"/>
      <c r="E52" s="86"/>
      <c r="F52" s="85" t="s">
        <v>2550</v>
      </c>
      <c r="G52" s="87"/>
      <c r="H52" s="67" t="s">
        <v>588</v>
      </c>
      <c r="I52" s="68"/>
      <c r="J52" s="88"/>
      <c r="K52" s="67" t="s">
        <v>3183</v>
      </c>
      <c r="L52" s="89"/>
      <c r="M52" s="70">
        <v>3070.74951171875</v>
      </c>
      <c r="N52" s="70">
        <v>9205.943359375</v>
      </c>
      <c r="O52" s="71"/>
      <c r="P52" s="72"/>
      <c r="Q52" s="72"/>
      <c r="R52" s="84"/>
      <c r="S52" s="48">
        <v>1</v>
      </c>
      <c r="T52" s="48">
        <v>1</v>
      </c>
      <c r="U52" s="49">
        <v>0</v>
      </c>
      <c r="V52" s="49">
        <v>0</v>
      </c>
      <c r="W52" s="49">
        <v>0</v>
      </c>
      <c r="X52" s="49">
        <v>0.99999899999999997</v>
      </c>
      <c r="Y52" s="49">
        <v>0</v>
      </c>
      <c r="Z52" s="49" t="s">
        <v>3489</v>
      </c>
      <c r="AA52" s="73">
        <v>52</v>
      </c>
      <c r="AB52" s="73"/>
      <c r="AC52" s="74"/>
      <c r="AD52" s="76">
        <v>175</v>
      </c>
      <c r="AE52" s="76">
        <v>529</v>
      </c>
      <c r="AF52" s="76">
        <v>211372</v>
      </c>
      <c r="AG52" s="76">
        <v>1720</v>
      </c>
      <c r="AH52" s="76">
        <v>0</v>
      </c>
      <c r="AI52" s="76" t="s">
        <v>1901</v>
      </c>
      <c r="AJ52" s="76"/>
      <c r="AK52" s="76"/>
      <c r="AL52" s="76" t="s">
        <v>446</v>
      </c>
      <c r="AM52" s="78">
        <v>41239.644814814812</v>
      </c>
      <c r="AN52" s="76" t="s">
        <v>493</v>
      </c>
      <c r="AO52" s="79" t="s">
        <v>2861</v>
      </c>
      <c r="AP52" s="76" t="s">
        <v>65</v>
      </c>
      <c r="AQ52" s="48" t="s">
        <v>1105</v>
      </c>
      <c r="AR52" s="48" t="s">
        <v>1105</v>
      </c>
      <c r="AS52" s="48" t="s">
        <v>264</v>
      </c>
      <c r="AT52" s="48" t="s">
        <v>264</v>
      </c>
      <c r="AU52" s="48"/>
      <c r="AV52" s="48"/>
      <c r="AW52" s="93" t="s">
        <v>3590</v>
      </c>
      <c r="AX52" s="93" t="s">
        <v>3590</v>
      </c>
      <c r="AY52" s="93" t="s">
        <v>3800</v>
      </c>
      <c r="AZ52" s="93" t="s">
        <v>3800</v>
      </c>
      <c r="BA52" s="2"/>
      <c r="BB52" s="3"/>
      <c r="BC52" s="3"/>
      <c r="BD52" s="3"/>
      <c r="BE52" s="3"/>
    </row>
    <row r="53" spans="1:57" x14ac:dyDescent="0.25">
      <c r="A53" s="63" t="s">
        <v>589</v>
      </c>
      <c r="B53" s="64"/>
      <c r="C53" s="64"/>
      <c r="D53" s="65"/>
      <c r="E53" s="86"/>
      <c r="F53" s="85" t="s">
        <v>2551</v>
      </c>
      <c r="G53" s="87"/>
      <c r="H53" s="67" t="s">
        <v>589</v>
      </c>
      <c r="I53" s="68"/>
      <c r="J53" s="88"/>
      <c r="K53" s="67" t="s">
        <v>3184</v>
      </c>
      <c r="L53" s="89"/>
      <c r="M53" s="70">
        <v>3328.96923828125</v>
      </c>
      <c r="N53" s="70">
        <v>7123.0458984375</v>
      </c>
      <c r="O53" s="71"/>
      <c r="P53" s="72"/>
      <c r="Q53" s="72"/>
      <c r="R53" s="84"/>
      <c r="S53" s="48">
        <v>0</v>
      </c>
      <c r="T53" s="48">
        <v>1</v>
      </c>
      <c r="U53" s="49">
        <v>0</v>
      </c>
      <c r="V53" s="49">
        <v>0.14285700000000001</v>
      </c>
      <c r="W53" s="49">
        <v>0</v>
      </c>
      <c r="X53" s="49">
        <v>0.65540500000000002</v>
      </c>
      <c r="Y53" s="49">
        <v>0</v>
      </c>
      <c r="Z53" s="49">
        <v>0</v>
      </c>
      <c r="AA53" s="73">
        <v>53</v>
      </c>
      <c r="AB53" s="73"/>
      <c r="AC53" s="74"/>
      <c r="AD53" s="76">
        <v>256</v>
      </c>
      <c r="AE53" s="76">
        <v>140</v>
      </c>
      <c r="AF53" s="76">
        <v>4101</v>
      </c>
      <c r="AG53" s="76">
        <v>178</v>
      </c>
      <c r="AH53" s="76"/>
      <c r="AI53" s="76" t="s">
        <v>1902</v>
      </c>
      <c r="AJ53" s="76" t="s">
        <v>2174</v>
      </c>
      <c r="AK53" s="76"/>
      <c r="AL53" s="76"/>
      <c r="AM53" s="78">
        <v>42800.5315625</v>
      </c>
      <c r="AN53" s="76" t="s">
        <v>493</v>
      </c>
      <c r="AO53" s="79" t="s">
        <v>2862</v>
      </c>
      <c r="AP53" s="76" t="s">
        <v>65</v>
      </c>
      <c r="AQ53" s="48" t="s">
        <v>249</v>
      </c>
      <c r="AR53" s="48" t="s">
        <v>249</v>
      </c>
      <c r="AS53" s="48" t="s">
        <v>265</v>
      </c>
      <c r="AT53" s="48" t="s">
        <v>265</v>
      </c>
      <c r="AU53" s="48"/>
      <c r="AV53" s="48"/>
      <c r="AW53" s="93" t="s">
        <v>3584</v>
      </c>
      <c r="AX53" s="93" t="s">
        <v>3584</v>
      </c>
      <c r="AY53" s="93" t="s">
        <v>3794</v>
      </c>
      <c r="AZ53" s="93" t="s">
        <v>3794</v>
      </c>
      <c r="BA53" s="2"/>
      <c r="BB53" s="3"/>
      <c r="BC53" s="3"/>
      <c r="BD53" s="3"/>
      <c r="BE53" s="3"/>
    </row>
    <row r="54" spans="1:57" x14ac:dyDescent="0.25">
      <c r="A54" s="63" t="s">
        <v>590</v>
      </c>
      <c r="B54" s="64"/>
      <c r="C54" s="64"/>
      <c r="D54" s="65"/>
      <c r="E54" s="86"/>
      <c r="F54" s="85" t="s">
        <v>2552</v>
      </c>
      <c r="G54" s="87"/>
      <c r="H54" s="67" t="s">
        <v>590</v>
      </c>
      <c r="I54" s="68"/>
      <c r="J54" s="88"/>
      <c r="K54" s="67" t="s">
        <v>3185</v>
      </c>
      <c r="L54" s="89"/>
      <c r="M54" s="70">
        <v>3021.4423828125</v>
      </c>
      <c r="N54" s="70">
        <v>7372.00634765625</v>
      </c>
      <c r="O54" s="71"/>
      <c r="P54" s="72"/>
      <c r="Q54" s="72"/>
      <c r="R54" s="84"/>
      <c r="S54" s="48">
        <v>1</v>
      </c>
      <c r="T54" s="48">
        <v>1</v>
      </c>
      <c r="U54" s="49">
        <v>0</v>
      </c>
      <c r="V54" s="49">
        <v>0</v>
      </c>
      <c r="W54" s="49">
        <v>0</v>
      </c>
      <c r="X54" s="49">
        <v>0.99999899999999997</v>
      </c>
      <c r="Y54" s="49">
        <v>0</v>
      </c>
      <c r="Z54" s="49" t="s">
        <v>3489</v>
      </c>
      <c r="AA54" s="73">
        <v>54</v>
      </c>
      <c r="AB54" s="73"/>
      <c r="AC54" s="74"/>
      <c r="AD54" s="76">
        <v>11592</v>
      </c>
      <c r="AE54" s="76">
        <v>14331</v>
      </c>
      <c r="AF54" s="76">
        <v>69839</v>
      </c>
      <c r="AG54" s="76">
        <v>561</v>
      </c>
      <c r="AH54" s="76">
        <v>-28800</v>
      </c>
      <c r="AI54" s="76" t="s">
        <v>1903</v>
      </c>
      <c r="AJ54" s="76" t="s">
        <v>2175</v>
      </c>
      <c r="AK54" s="79" t="s">
        <v>2352</v>
      </c>
      <c r="AL54" s="76" t="s">
        <v>432</v>
      </c>
      <c r="AM54" s="78">
        <v>42590.485150462962</v>
      </c>
      <c r="AN54" s="76" t="s">
        <v>493</v>
      </c>
      <c r="AO54" s="79" t="s">
        <v>2863</v>
      </c>
      <c r="AP54" s="76" t="s">
        <v>65</v>
      </c>
      <c r="AQ54" s="48" t="s">
        <v>1106</v>
      </c>
      <c r="AR54" s="48" t="s">
        <v>1106</v>
      </c>
      <c r="AS54" s="48" t="s">
        <v>271</v>
      </c>
      <c r="AT54" s="48" t="s">
        <v>271</v>
      </c>
      <c r="AU54" s="48"/>
      <c r="AV54" s="48"/>
      <c r="AW54" s="93" t="s">
        <v>3591</v>
      </c>
      <c r="AX54" s="93" t="s">
        <v>3591</v>
      </c>
      <c r="AY54" s="93" t="s">
        <v>3801</v>
      </c>
      <c r="AZ54" s="93" t="s">
        <v>3801</v>
      </c>
      <c r="BA54" s="2"/>
      <c r="BB54" s="3"/>
      <c r="BC54" s="3"/>
      <c r="BD54" s="3"/>
      <c r="BE54" s="3"/>
    </row>
    <row r="55" spans="1:57" x14ac:dyDescent="0.25">
      <c r="A55" s="63" t="s">
        <v>184</v>
      </c>
      <c r="B55" s="64"/>
      <c r="C55" s="64"/>
      <c r="D55" s="65"/>
      <c r="E55" s="86"/>
      <c r="F55" s="85" t="s">
        <v>453</v>
      </c>
      <c r="G55" s="87"/>
      <c r="H55" s="67" t="s">
        <v>184</v>
      </c>
      <c r="I55" s="68"/>
      <c r="J55" s="88"/>
      <c r="K55" s="67" t="s">
        <v>3186</v>
      </c>
      <c r="L55" s="89"/>
      <c r="M55" s="70">
        <v>7346.3837890625</v>
      </c>
      <c r="N55" s="70">
        <v>7209.41015625</v>
      </c>
      <c r="O55" s="71"/>
      <c r="P55" s="72"/>
      <c r="Q55" s="72"/>
      <c r="R55" s="84"/>
      <c r="S55" s="48">
        <v>0</v>
      </c>
      <c r="T55" s="48">
        <v>1</v>
      </c>
      <c r="U55" s="49">
        <v>0</v>
      </c>
      <c r="V55" s="49">
        <v>1.1235999999999999E-2</v>
      </c>
      <c r="W55" s="49">
        <v>2.1739000000000001E-2</v>
      </c>
      <c r="X55" s="49">
        <v>0.55074999999999996</v>
      </c>
      <c r="Y55" s="49">
        <v>0</v>
      </c>
      <c r="Z55" s="49">
        <v>0</v>
      </c>
      <c r="AA55" s="73">
        <v>55</v>
      </c>
      <c r="AB55" s="73"/>
      <c r="AC55" s="74"/>
      <c r="AD55" s="76">
        <v>59</v>
      </c>
      <c r="AE55" s="76">
        <v>0</v>
      </c>
      <c r="AF55" s="76">
        <v>24</v>
      </c>
      <c r="AG55" s="76">
        <v>18</v>
      </c>
      <c r="AH55" s="76"/>
      <c r="AI55" s="76"/>
      <c r="AJ55" s="76" t="s">
        <v>375</v>
      </c>
      <c r="AK55" s="76"/>
      <c r="AL55" s="76"/>
      <c r="AM55" s="78">
        <v>43090.119398148148</v>
      </c>
      <c r="AN55" s="76" t="s">
        <v>493</v>
      </c>
      <c r="AO55" s="79" t="s">
        <v>495</v>
      </c>
      <c r="AP55" s="76" t="s">
        <v>65</v>
      </c>
      <c r="AQ55" s="48" t="s">
        <v>251</v>
      </c>
      <c r="AR55" s="48" t="s">
        <v>251</v>
      </c>
      <c r="AS55" s="48" t="s">
        <v>266</v>
      </c>
      <c r="AT55" s="48" t="s">
        <v>266</v>
      </c>
      <c r="AU55" s="48"/>
      <c r="AV55" s="48"/>
      <c r="AW55" s="93" t="s">
        <v>3571</v>
      </c>
      <c r="AX55" s="93" t="s">
        <v>3571</v>
      </c>
      <c r="AY55" s="93" t="s">
        <v>3781</v>
      </c>
      <c r="AZ55" s="93" t="s">
        <v>3781</v>
      </c>
      <c r="BA55" s="2"/>
      <c r="BB55" s="3"/>
      <c r="BC55" s="3"/>
      <c r="BD55" s="3"/>
      <c r="BE55" s="3"/>
    </row>
    <row r="56" spans="1:57" x14ac:dyDescent="0.25">
      <c r="A56" s="63" t="s">
        <v>591</v>
      </c>
      <c r="B56" s="64"/>
      <c r="C56" s="64"/>
      <c r="D56" s="65"/>
      <c r="E56" s="86"/>
      <c r="F56" s="85" t="s">
        <v>2553</v>
      </c>
      <c r="G56" s="87"/>
      <c r="H56" s="67" t="s">
        <v>591</v>
      </c>
      <c r="I56" s="68"/>
      <c r="J56" s="88"/>
      <c r="K56" s="67" t="s">
        <v>3187</v>
      </c>
      <c r="L56" s="89"/>
      <c r="M56" s="70">
        <v>1867.843994140625</v>
      </c>
      <c r="N56" s="70">
        <v>8841.423828125</v>
      </c>
      <c r="O56" s="71"/>
      <c r="P56" s="72"/>
      <c r="Q56" s="72"/>
      <c r="R56" s="84"/>
      <c r="S56" s="48">
        <v>1</v>
      </c>
      <c r="T56" s="48">
        <v>3</v>
      </c>
      <c r="U56" s="49">
        <v>2</v>
      </c>
      <c r="V56" s="49">
        <v>0.5</v>
      </c>
      <c r="W56" s="49">
        <v>0</v>
      </c>
      <c r="X56" s="49">
        <v>1.7234020000000001</v>
      </c>
      <c r="Y56" s="49">
        <v>0</v>
      </c>
      <c r="Z56" s="49">
        <v>0</v>
      </c>
      <c r="AA56" s="73">
        <v>56</v>
      </c>
      <c r="AB56" s="73"/>
      <c r="AC56" s="74"/>
      <c r="AD56" s="76">
        <v>2270</v>
      </c>
      <c r="AE56" s="76">
        <v>266</v>
      </c>
      <c r="AF56" s="76">
        <v>988</v>
      </c>
      <c r="AG56" s="76">
        <v>2040</v>
      </c>
      <c r="AH56" s="76"/>
      <c r="AI56" s="76"/>
      <c r="AJ56" s="76"/>
      <c r="AK56" s="76"/>
      <c r="AL56" s="76"/>
      <c r="AM56" s="78">
        <v>41883.69394675926</v>
      </c>
      <c r="AN56" s="76" t="s">
        <v>493</v>
      </c>
      <c r="AO56" s="79" t="s">
        <v>2864</v>
      </c>
      <c r="AP56" s="76" t="s">
        <v>65</v>
      </c>
      <c r="AQ56" s="48" t="s">
        <v>3540</v>
      </c>
      <c r="AR56" s="48" t="s">
        <v>3540</v>
      </c>
      <c r="AS56" s="48" t="s">
        <v>264</v>
      </c>
      <c r="AT56" s="48" t="s">
        <v>264</v>
      </c>
      <c r="AU56" s="48" t="s">
        <v>3555</v>
      </c>
      <c r="AV56" s="48" t="s">
        <v>3561</v>
      </c>
      <c r="AW56" s="93" t="s">
        <v>3592</v>
      </c>
      <c r="AX56" s="93" t="s">
        <v>3762</v>
      </c>
      <c r="AY56" s="93" t="s">
        <v>3802</v>
      </c>
      <c r="AZ56" s="93" t="s">
        <v>3802</v>
      </c>
      <c r="BA56" s="2"/>
      <c r="BB56" s="3"/>
      <c r="BC56" s="3"/>
      <c r="BD56" s="3"/>
      <c r="BE56" s="3"/>
    </row>
    <row r="57" spans="1:57" x14ac:dyDescent="0.25">
      <c r="A57" s="63" t="s">
        <v>814</v>
      </c>
      <c r="B57" s="64"/>
      <c r="C57" s="64"/>
      <c r="D57" s="65"/>
      <c r="E57" s="86"/>
      <c r="F57" s="85" t="s">
        <v>2554</v>
      </c>
      <c r="G57" s="87"/>
      <c r="H57" s="67" t="s">
        <v>814</v>
      </c>
      <c r="I57" s="68"/>
      <c r="J57" s="88"/>
      <c r="K57" s="67" t="s">
        <v>3188</v>
      </c>
      <c r="L57" s="89"/>
      <c r="M57" s="70">
        <v>1528.2056884765625</v>
      </c>
      <c r="N57" s="70">
        <v>6240.25537109375</v>
      </c>
      <c r="O57" s="71"/>
      <c r="P57" s="72"/>
      <c r="Q57" s="72"/>
      <c r="R57" s="84"/>
      <c r="S57" s="48">
        <v>1</v>
      </c>
      <c r="T57" s="48">
        <v>0</v>
      </c>
      <c r="U57" s="49">
        <v>0</v>
      </c>
      <c r="V57" s="49">
        <v>0.33333299999999999</v>
      </c>
      <c r="W57" s="49">
        <v>0</v>
      </c>
      <c r="X57" s="49">
        <v>0.638297</v>
      </c>
      <c r="Y57" s="49">
        <v>0</v>
      </c>
      <c r="Z57" s="49">
        <v>0</v>
      </c>
      <c r="AA57" s="73">
        <v>57</v>
      </c>
      <c r="AB57" s="73"/>
      <c r="AC57" s="74"/>
      <c r="AD57" s="76">
        <v>7133</v>
      </c>
      <c r="AE57" s="76">
        <v>10482</v>
      </c>
      <c r="AF57" s="76">
        <v>240482</v>
      </c>
      <c r="AG57" s="76">
        <v>18841</v>
      </c>
      <c r="AH57" s="76"/>
      <c r="AI57" s="76" t="s">
        <v>1904</v>
      </c>
      <c r="AJ57" s="76" t="s">
        <v>2176</v>
      </c>
      <c r="AK57" s="79" t="s">
        <v>2353</v>
      </c>
      <c r="AL57" s="76"/>
      <c r="AM57" s="78">
        <v>41173.16337962963</v>
      </c>
      <c r="AN57" s="76" t="s">
        <v>493</v>
      </c>
      <c r="AO57" s="79" t="s">
        <v>2865</v>
      </c>
      <c r="AP57" s="76" t="s">
        <v>64</v>
      </c>
      <c r="AQ57" s="48"/>
      <c r="AR57" s="48"/>
      <c r="AS57" s="48"/>
      <c r="AT57" s="48"/>
      <c r="AU57" s="48"/>
      <c r="AV57" s="48"/>
      <c r="AW57" s="48"/>
      <c r="AX57" s="48"/>
      <c r="AY57" s="48"/>
      <c r="AZ57" s="48"/>
      <c r="BA57" s="2"/>
      <c r="BB57" s="3"/>
      <c r="BC57" s="3"/>
      <c r="BD57" s="3"/>
      <c r="BE57" s="3"/>
    </row>
    <row r="58" spans="1:57" x14ac:dyDescent="0.25">
      <c r="A58" s="63" t="s">
        <v>815</v>
      </c>
      <c r="B58" s="64"/>
      <c r="C58" s="64"/>
      <c r="D58" s="65"/>
      <c r="E58" s="86"/>
      <c r="F58" s="85" t="s">
        <v>2555</v>
      </c>
      <c r="G58" s="87"/>
      <c r="H58" s="67" t="s">
        <v>815</v>
      </c>
      <c r="I58" s="68"/>
      <c r="J58" s="88"/>
      <c r="K58" s="67" t="s">
        <v>3189</v>
      </c>
      <c r="L58" s="89"/>
      <c r="M58" s="70">
        <v>5539.6015625</v>
      </c>
      <c r="N58" s="70">
        <v>8763.5869140625</v>
      </c>
      <c r="O58" s="71"/>
      <c r="P58" s="72"/>
      <c r="Q58" s="72"/>
      <c r="R58" s="84"/>
      <c r="S58" s="48">
        <v>1</v>
      </c>
      <c r="T58" s="48">
        <v>0</v>
      </c>
      <c r="U58" s="49">
        <v>0</v>
      </c>
      <c r="V58" s="49">
        <v>0.33333299999999999</v>
      </c>
      <c r="W58" s="49">
        <v>0</v>
      </c>
      <c r="X58" s="49">
        <v>0.638297</v>
      </c>
      <c r="Y58" s="49">
        <v>0</v>
      </c>
      <c r="Z58" s="49">
        <v>0</v>
      </c>
      <c r="AA58" s="73">
        <v>58</v>
      </c>
      <c r="AB58" s="73"/>
      <c r="AC58" s="74"/>
      <c r="AD58" s="76">
        <v>457</v>
      </c>
      <c r="AE58" s="76">
        <v>5111</v>
      </c>
      <c r="AF58" s="76">
        <v>18826</v>
      </c>
      <c r="AG58" s="76">
        <v>2839</v>
      </c>
      <c r="AH58" s="76"/>
      <c r="AI58" s="76"/>
      <c r="AJ58" s="76"/>
      <c r="AK58" s="76"/>
      <c r="AL58" s="76"/>
      <c r="AM58" s="78">
        <v>41102.201168981483</v>
      </c>
      <c r="AN58" s="76" t="s">
        <v>493</v>
      </c>
      <c r="AO58" s="79" t="s">
        <v>2866</v>
      </c>
      <c r="AP58" s="76" t="s">
        <v>64</v>
      </c>
      <c r="AQ58" s="48"/>
      <c r="AR58" s="48"/>
      <c r="AS58" s="48"/>
      <c r="AT58" s="48"/>
      <c r="AU58" s="48"/>
      <c r="AV58" s="48"/>
      <c r="AW58" s="48"/>
      <c r="AX58" s="48"/>
      <c r="AY58" s="48"/>
      <c r="AZ58" s="48"/>
      <c r="BA58" s="2"/>
      <c r="BB58" s="3"/>
      <c r="BC58" s="3"/>
      <c r="BD58" s="3"/>
      <c r="BE58" s="3"/>
    </row>
    <row r="59" spans="1:57" x14ac:dyDescent="0.25">
      <c r="A59" s="63" t="s">
        <v>592</v>
      </c>
      <c r="B59" s="64"/>
      <c r="C59" s="64"/>
      <c r="D59" s="65"/>
      <c r="E59" s="86"/>
      <c r="F59" s="85" t="s">
        <v>2556</v>
      </c>
      <c r="G59" s="87"/>
      <c r="H59" s="67" t="s">
        <v>592</v>
      </c>
      <c r="I59" s="68"/>
      <c r="J59" s="88"/>
      <c r="K59" s="67" t="s">
        <v>3190</v>
      </c>
      <c r="L59" s="89"/>
      <c r="M59" s="70">
        <v>5096.36767578125</v>
      </c>
      <c r="N59" s="70">
        <v>2478.765869140625</v>
      </c>
      <c r="O59" s="71"/>
      <c r="P59" s="72"/>
      <c r="Q59" s="72"/>
      <c r="R59" s="84"/>
      <c r="S59" s="48">
        <v>0</v>
      </c>
      <c r="T59" s="48">
        <v>1</v>
      </c>
      <c r="U59" s="49">
        <v>0</v>
      </c>
      <c r="V59" s="49">
        <v>1</v>
      </c>
      <c r="W59" s="49">
        <v>0</v>
      </c>
      <c r="X59" s="49">
        <v>0.99999899999999997</v>
      </c>
      <c r="Y59" s="49">
        <v>0</v>
      </c>
      <c r="Z59" s="49">
        <v>0</v>
      </c>
      <c r="AA59" s="73">
        <v>59</v>
      </c>
      <c r="AB59" s="73"/>
      <c r="AC59" s="74"/>
      <c r="AD59" s="76">
        <v>1033</v>
      </c>
      <c r="AE59" s="76">
        <v>278</v>
      </c>
      <c r="AF59" s="76">
        <v>320729</v>
      </c>
      <c r="AG59" s="76">
        <v>2289</v>
      </c>
      <c r="AH59" s="76">
        <v>25200</v>
      </c>
      <c r="AI59" s="76" t="s">
        <v>1905</v>
      </c>
      <c r="AJ59" s="76" t="s">
        <v>2177</v>
      </c>
      <c r="AK59" s="79" t="s">
        <v>2354</v>
      </c>
      <c r="AL59" s="76" t="s">
        <v>2506</v>
      </c>
      <c r="AM59" s="78">
        <v>40884.550023148149</v>
      </c>
      <c r="AN59" s="76" t="s">
        <v>493</v>
      </c>
      <c r="AO59" s="79" t="s">
        <v>2867</v>
      </c>
      <c r="AP59" s="76" t="s">
        <v>65</v>
      </c>
      <c r="AQ59" s="48"/>
      <c r="AR59" s="48"/>
      <c r="AS59" s="48"/>
      <c r="AT59" s="48"/>
      <c r="AU59" s="48"/>
      <c r="AV59" s="48"/>
      <c r="AW59" s="93" t="s">
        <v>3593</v>
      </c>
      <c r="AX59" s="93" t="s">
        <v>3593</v>
      </c>
      <c r="AY59" s="93" t="s">
        <v>3803</v>
      </c>
      <c r="AZ59" s="93" t="s">
        <v>3803</v>
      </c>
      <c r="BA59" s="2"/>
      <c r="BB59" s="3"/>
      <c r="BC59" s="3"/>
      <c r="BD59" s="3"/>
      <c r="BE59" s="3"/>
    </row>
    <row r="60" spans="1:57" x14ac:dyDescent="0.25">
      <c r="A60" s="63" t="s">
        <v>816</v>
      </c>
      <c r="B60" s="64"/>
      <c r="C60" s="64"/>
      <c r="D60" s="65"/>
      <c r="E60" s="86"/>
      <c r="F60" s="85" t="s">
        <v>2557</v>
      </c>
      <c r="G60" s="87"/>
      <c r="H60" s="67" t="s">
        <v>816</v>
      </c>
      <c r="I60" s="68"/>
      <c r="J60" s="88"/>
      <c r="K60" s="67" t="s">
        <v>3191</v>
      </c>
      <c r="L60" s="89"/>
      <c r="M60" s="70">
        <v>8176.88037109375</v>
      </c>
      <c r="N60" s="70">
        <v>3787.853515625</v>
      </c>
      <c r="O60" s="71"/>
      <c r="P60" s="72"/>
      <c r="Q60" s="72"/>
      <c r="R60" s="84"/>
      <c r="S60" s="48">
        <v>1</v>
      </c>
      <c r="T60" s="48">
        <v>0</v>
      </c>
      <c r="U60" s="49">
        <v>0</v>
      </c>
      <c r="V60" s="49">
        <v>1</v>
      </c>
      <c r="W60" s="49">
        <v>0</v>
      </c>
      <c r="X60" s="49">
        <v>0.99999899999999997</v>
      </c>
      <c r="Y60" s="49">
        <v>0</v>
      </c>
      <c r="Z60" s="49">
        <v>0</v>
      </c>
      <c r="AA60" s="73">
        <v>60</v>
      </c>
      <c r="AB60" s="73"/>
      <c r="AC60" s="74"/>
      <c r="AD60" s="76">
        <v>201</v>
      </c>
      <c r="AE60" s="76">
        <v>511789</v>
      </c>
      <c r="AF60" s="76">
        <v>43200</v>
      </c>
      <c r="AG60" s="76">
        <v>1663</v>
      </c>
      <c r="AH60" s="76">
        <v>25200</v>
      </c>
      <c r="AI60" s="76" t="s">
        <v>1906</v>
      </c>
      <c r="AJ60" s="76" t="s">
        <v>2178</v>
      </c>
      <c r="AK60" s="79" t="s">
        <v>2355</v>
      </c>
      <c r="AL60" s="76" t="s">
        <v>2507</v>
      </c>
      <c r="AM60" s="78">
        <v>39713.394999999997</v>
      </c>
      <c r="AN60" s="76" t="s">
        <v>493</v>
      </c>
      <c r="AO60" s="79" t="s">
        <v>2868</v>
      </c>
      <c r="AP60" s="76" t="s">
        <v>64</v>
      </c>
      <c r="AQ60" s="48"/>
      <c r="AR60" s="48"/>
      <c r="AS60" s="48"/>
      <c r="AT60" s="48"/>
      <c r="AU60" s="48"/>
      <c r="AV60" s="48"/>
      <c r="AW60" s="48"/>
      <c r="AX60" s="48"/>
      <c r="AY60" s="48"/>
      <c r="AZ60" s="48"/>
      <c r="BA60" s="2"/>
      <c r="BB60" s="3"/>
      <c r="BC60" s="3"/>
      <c r="BD60" s="3"/>
      <c r="BE60" s="3"/>
    </row>
    <row r="61" spans="1:57" x14ac:dyDescent="0.25">
      <c r="A61" s="63" t="s">
        <v>593</v>
      </c>
      <c r="B61" s="64"/>
      <c r="C61" s="64"/>
      <c r="D61" s="65"/>
      <c r="E61" s="86"/>
      <c r="F61" s="85" t="s">
        <v>2558</v>
      </c>
      <c r="G61" s="87"/>
      <c r="H61" s="67" t="s">
        <v>593</v>
      </c>
      <c r="I61" s="68"/>
      <c r="J61" s="88"/>
      <c r="K61" s="67" t="s">
        <v>3192</v>
      </c>
      <c r="L61" s="89"/>
      <c r="M61" s="70">
        <v>9701.1884765625</v>
      </c>
      <c r="N61" s="70">
        <v>3158.73974609375</v>
      </c>
      <c r="O61" s="71"/>
      <c r="P61" s="72"/>
      <c r="Q61" s="72"/>
      <c r="R61" s="84"/>
      <c r="S61" s="48">
        <v>0</v>
      </c>
      <c r="T61" s="48">
        <v>1</v>
      </c>
      <c r="U61" s="49">
        <v>0</v>
      </c>
      <c r="V61" s="49">
        <v>1.1235999999999999E-2</v>
      </c>
      <c r="W61" s="49">
        <v>2.1739000000000001E-2</v>
      </c>
      <c r="X61" s="49">
        <v>0.55074999999999996</v>
      </c>
      <c r="Y61" s="49">
        <v>0</v>
      </c>
      <c r="Z61" s="49">
        <v>0</v>
      </c>
      <c r="AA61" s="73">
        <v>61</v>
      </c>
      <c r="AB61" s="73"/>
      <c r="AC61" s="74"/>
      <c r="AD61" s="76">
        <v>50</v>
      </c>
      <c r="AE61" s="76">
        <v>1</v>
      </c>
      <c r="AF61" s="76">
        <v>14</v>
      </c>
      <c r="AG61" s="76">
        <v>12</v>
      </c>
      <c r="AH61" s="76"/>
      <c r="AI61" s="76"/>
      <c r="AJ61" s="76"/>
      <c r="AK61" s="76"/>
      <c r="AL61" s="76"/>
      <c r="AM61" s="78">
        <v>43089.363807870373</v>
      </c>
      <c r="AN61" s="76" t="s">
        <v>493</v>
      </c>
      <c r="AO61" s="79" t="s">
        <v>2869</v>
      </c>
      <c r="AP61" s="76" t="s">
        <v>65</v>
      </c>
      <c r="AQ61" s="48" t="s">
        <v>252</v>
      </c>
      <c r="AR61" s="48" t="s">
        <v>252</v>
      </c>
      <c r="AS61" s="48" t="s">
        <v>266</v>
      </c>
      <c r="AT61" s="48" t="s">
        <v>266</v>
      </c>
      <c r="AU61" s="48"/>
      <c r="AV61" s="48"/>
      <c r="AW61" s="93" t="s">
        <v>3565</v>
      </c>
      <c r="AX61" s="93" t="s">
        <v>3565</v>
      </c>
      <c r="AY61" s="93" t="s">
        <v>3775</v>
      </c>
      <c r="AZ61" s="93" t="s">
        <v>3775</v>
      </c>
      <c r="BA61" s="2"/>
      <c r="BB61" s="3"/>
      <c r="BC61" s="3"/>
      <c r="BD61" s="3"/>
      <c r="BE61" s="3"/>
    </row>
    <row r="62" spans="1:57" x14ac:dyDescent="0.25">
      <c r="A62" s="63" t="s">
        <v>594</v>
      </c>
      <c r="B62" s="64"/>
      <c r="C62" s="64"/>
      <c r="D62" s="65"/>
      <c r="E62" s="86"/>
      <c r="F62" s="85" t="s">
        <v>2559</v>
      </c>
      <c r="G62" s="87"/>
      <c r="H62" s="67" t="s">
        <v>594</v>
      </c>
      <c r="I62" s="68"/>
      <c r="J62" s="88"/>
      <c r="K62" s="67" t="s">
        <v>3193</v>
      </c>
      <c r="L62" s="89"/>
      <c r="M62" s="70">
        <v>9080.669921875</v>
      </c>
      <c r="N62" s="70">
        <v>2944.66552734375</v>
      </c>
      <c r="O62" s="71"/>
      <c r="P62" s="72"/>
      <c r="Q62" s="72"/>
      <c r="R62" s="84"/>
      <c r="S62" s="48">
        <v>0</v>
      </c>
      <c r="T62" s="48">
        <v>1</v>
      </c>
      <c r="U62" s="49">
        <v>0</v>
      </c>
      <c r="V62" s="49">
        <v>1</v>
      </c>
      <c r="W62" s="49">
        <v>0</v>
      </c>
      <c r="X62" s="49">
        <v>0.99999899999999997</v>
      </c>
      <c r="Y62" s="49">
        <v>0</v>
      </c>
      <c r="Z62" s="49">
        <v>0</v>
      </c>
      <c r="AA62" s="73">
        <v>62</v>
      </c>
      <c r="AB62" s="73"/>
      <c r="AC62" s="74"/>
      <c r="AD62" s="76">
        <v>679</v>
      </c>
      <c r="AE62" s="76">
        <v>802</v>
      </c>
      <c r="AF62" s="76">
        <v>186325</v>
      </c>
      <c r="AG62" s="76">
        <v>62692</v>
      </c>
      <c r="AH62" s="76">
        <v>32400</v>
      </c>
      <c r="AI62" s="76" t="s">
        <v>1907</v>
      </c>
      <c r="AJ62" s="76" t="s">
        <v>2179</v>
      </c>
      <c r="AK62" s="79" t="s">
        <v>2356</v>
      </c>
      <c r="AL62" s="76" t="s">
        <v>439</v>
      </c>
      <c r="AM62" s="78">
        <v>40282.532152777778</v>
      </c>
      <c r="AN62" s="76" t="s">
        <v>493</v>
      </c>
      <c r="AO62" s="79" t="s">
        <v>2870</v>
      </c>
      <c r="AP62" s="76" t="s">
        <v>65</v>
      </c>
      <c r="AQ62" s="48" t="s">
        <v>1109</v>
      </c>
      <c r="AR62" s="48" t="s">
        <v>1109</v>
      </c>
      <c r="AS62" s="48" t="s">
        <v>265</v>
      </c>
      <c r="AT62" s="48" t="s">
        <v>265</v>
      </c>
      <c r="AU62" s="48" t="s">
        <v>3556</v>
      </c>
      <c r="AV62" s="48" t="s">
        <v>3556</v>
      </c>
      <c r="AW62" s="93" t="s">
        <v>3594</v>
      </c>
      <c r="AX62" s="93" t="s">
        <v>3594</v>
      </c>
      <c r="AY62" s="93" t="s">
        <v>3804</v>
      </c>
      <c r="AZ62" s="93" t="s">
        <v>3804</v>
      </c>
      <c r="BA62" s="2"/>
      <c r="BB62" s="3"/>
      <c r="BC62" s="3"/>
      <c r="BD62" s="3"/>
      <c r="BE62" s="3"/>
    </row>
    <row r="63" spans="1:57" x14ac:dyDescent="0.25">
      <c r="A63" s="63" t="s">
        <v>817</v>
      </c>
      <c r="B63" s="64"/>
      <c r="C63" s="64"/>
      <c r="D63" s="65"/>
      <c r="E63" s="86"/>
      <c r="F63" s="85" t="s">
        <v>2560</v>
      </c>
      <c r="G63" s="87"/>
      <c r="H63" s="67" t="s">
        <v>817</v>
      </c>
      <c r="I63" s="68"/>
      <c r="J63" s="88"/>
      <c r="K63" s="67" t="s">
        <v>3194</v>
      </c>
      <c r="L63" s="89"/>
      <c r="M63" s="70">
        <v>9715.2734375</v>
      </c>
      <c r="N63" s="70">
        <v>4500.7177734375</v>
      </c>
      <c r="O63" s="71"/>
      <c r="P63" s="72"/>
      <c r="Q63" s="72"/>
      <c r="R63" s="84"/>
      <c r="S63" s="48">
        <v>1</v>
      </c>
      <c r="T63" s="48">
        <v>0</v>
      </c>
      <c r="U63" s="49">
        <v>0</v>
      </c>
      <c r="V63" s="49">
        <v>1</v>
      </c>
      <c r="W63" s="49">
        <v>0</v>
      </c>
      <c r="X63" s="49">
        <v>0.99999899999999997</v>
      </c>
      <c r="Y63" s="49">
        <v>0</v>
      </c>
      <c r="Z63" s="49">
        <v>0</v>
      </c>
      <c r="AA63" s="73">
        <v>63</v>
      </c>
      <c r="AB63" s="73"/>
      <c r="AC63" s="74"/>
      <c r="AD63" s="76">
        <v>794</v>
      </c>
      <c r="AE63" s="76">
        <v>3918</v>
      </c>
      <c r="AF63" s="76">
        <v>421</v>
      </c>
      <c r="AG63" s="76">
        <v>53</v>
      </c>
      <c r="AH63" s="76">
        <v>-28800</v>
      </c>
      <c r="AI63" s="76" t="s">
        <v>1908</v>
      </c>
      <c r="AJ63" s="76" t="s">
        <v>2180</v>
      </c>
      <c r="AK63" s="79" t="s">
        <v>2357</v>
      </c>
      <c r="AL63" s="76" t="s">
        <v>432</v>
      </c>
      <c r="AM63" s="78">
        <v>42335.052187499998</v>
      </c>
      <c r="AN63" s="76" t="s">
        <v>493</v>
      </c>
      <c r="AO63" s="79" t="s">
        <v>2871</v>
      </c>
      <c r="AP63" s="76" t="s">
        <v>64</v>
      </c>
      <c r="AQ63" s="48"/>
      <c r="AR63" s="48"/>
      <c r="AS63" s="48"/>
      <c r="AT63" s="48"/>
      <c r="AU63" s="48"/>
      <c r="AV63" s="48"/>
      <c r="AW63" s="48"/>
      <c r="AX63" s="48"/>
      <c r="AY63" s="48"/>
      <c r="AZ63" s="48"/>
      <c r="BA63" s="2"/>
      <c r="BB63" s="3"/>
      <c r="BC63" s="3"/>
      <c r="BD63" s="3"/>
      <c r="BE63" s="3"/>
    </row>
    <row r="64" spans="1:57" x14ac:dyDescent="0.25">
      <c r="A64" s="63" t="s">
        <v>595</v>
      </c>
      <c r="B64" s="64"/>
      <c r="C64" s="64"/>
      <c r="D64" s="65"/>
      <c r="E64" s="86"/>
      <c r="F64" s="85" t="s">
        <v>2561</v>
      </c>
      <c r="G64" s="87"/>
      <c r="H64" s="67" t="s">
        <v>595</v>
      </c>
      <c r="I64" s="68"/>
      <c r="J64" s="88"/>
      <c r="K64" s="67" t="s">
        <v>3195</v>
      </c>
      <c r="L64" s="89"/>
      <c r="M64" s="70">
        <v>6997.15625</v>
      </c>
      <c r="N64" s="70">
        <v>8986.419921875</v>
      </c>
      <c r="O64" s="71"/>
      <c r="P64" s="72"/>
      <c r="Q64" s="72"/>
      <c r="R64" s="84"/>
      <c r="S64" s="48">
        <v>1</v>
      </c>
      <c r="T64" s="48">
        <v>1</v>
      </c>
      <c r="U64" s="49">
        <v>0</v>
      </c>
      <c r="V64" s="49">
        <v>0</v>
      </c>
      <c r="W64" s="49">
        <v>0</v>
      </c>
      <c r="X64" s="49">
        <v>0.99999899999999997</v>
      </c>
      <c r="Y64" s="49">
        <v>0</v>
      </c>
      <c r="Z64" s="49" t="s">
        <v>3489</v>
      </c>
      <c r="AA64" s="73">
        <v>64</v>
      </c>
      <c r="AB64" s="73"/>
      <c r="AC64" s="74"/>
      <c r="AD64" s="76">
        <v>475</v>
      </c>
      <c r="AE64" s="76">
        <v>19</v>
      </c>
      <c r="AF64" s="76">
        <v>288</v>
      </c>
      <c r="AG64" s="76">
        <v>223</v>
      </c>
      <c r="AH64" s="76"/>
      <c r="AI64" s="76" t="s">
        <v>1909</v>
      </c>
      <c r="AJ64" s="76"/>
      <c r="AK64" s="76"/>
      <c r="AL64" s="76"/>
      <c r="AM64" s="78">
        <v>42966.865740740737</v>
      </c>
      <c r="AN64" s="76" t="s">
        <v>493</v>
      </c>
      <c r="AO64" s="79" t="s">
        <v>2872</v>
      </c>
      <c r="AP64" s="76" t="s">
        <v>65</v>
      </c>
      <c r="AQ64" s="48" t="s">
        <v>1110</v>
      </c>
      <c r="AR64" s="48" t="s">
        <v>1110</v>
      </c>
      <c r="AS64" s="48" t="s">
        <v>1220</v>
      </c>
      <c r="AT64" s="48" t="s">
        <v>1220</v>
      </c>
      <c r="AU64" s="48" t="s">
        <v>1255</v>
      </c>
      <c r="AV64" s="48" t="s">
        <v>1255</v>
      </c>
      <c r="AW64" s="93" t="s">
        <v>3595</v>
      </c>
      <c r="AX64" s="93" t="s">
        <v>3595</v>
      </c>
      <c r="AY64" s="93" t="s">
        <v>3805</v>
      </c>
      <c r="AZ64" s="93" t="s">
        <v>3805</v>
      </c>
      <c r="BA64" s="2"/>
      <c r="BB64" s="3"/>
      <c r="BC64" s="3"/>
      <c r="BD64" s="3"/>
      <c r="BE64" s="3"/>
    </row>
    <row r="65" spans="1:57" x14ac:dyDescent="0.25">
      <c r="A65" s="63" t="s">
        <v>596</v>
      </c>
      <c r="B65" s="64"/>
      <c r="C65" s="64"/>
      <c r="D65" s="65"/>
      <c r="E65" s="86"/>
      <c r="F65" s="85" t="s">
        <v>2562</v>
      </c>
      <c r="G65" s="87"/>
      <c r="H65" s="67" t="s">
        <v>596</v>
      </c>
      <c r="I65" s="68"/>
      <c r="J65" s="88"/>
      <c r="K65" s="67" t="s">
        <v>3196</v>
      </c>
      <c r="L65" s="89"/>
      <c r="M65" s="70">
        <v>704.90045166015625</v>
      </c>
      <c r="N65" s="70">
        <v>8819.4580078125</v>
      </c>
      <c r="O65" s="71"/>
      <c r="P65" s="72"/>
      <c r="Q65" s="72"/>
      <c r="R65" s="84"/>
      <c r="S65" s="48">
        <v>1</v>
      </c>
      <c r="T65" s="48">
        <v>1</v>
      </c>
      <c r="U65" s="49">
        <v>0</v>
      </c>
      <c r="V65" s="49">
        <v>0</v>
      </c>
      <c r="W65" s="49">
        <v>0</v>
      </c>
      <c r="X65" s="49">
        <v>0.99999899999999997</v>
      </c>
      <c r="Y65" s="49">
        <v>0</v>
      </c>
      <c r="Z65" s="49" t="s">
        <v>3489</v>
      </c>
      <c r="AA65" s="73">
        <v>65</v>
      </c>
      <c r="AB65" s="73"/>
      <c r="AC65" s="74"/>
      <c r="AD65" s="76">
        <v>7093</v>
      </c>
      <c r="AE65" s="76">
        <v>6502</v>
      </c>
      <c r="AF65" s="76">
        <v>8426</v>
      </c>
      <c r="AG65" s="76">
        <v>65</v>
      </c>
      <c r="AH65" s="76">
        <v>28800</v>
      </c>
      <c r="AI65" s="76" t="s">
        <v>1910</v>
      </c>
      <c r="AJ65" s="76" t="s">
        <v>2181</v>
      </c>
      <c r="AK65" s="76"/>
      <c r="AL65" s="76" t="s">
        <v>436</v>
      </c>
      <c r="AM65" s="78">
        <v>42038.695949074077</v>
      </c>
      <c r="AN65" s="76" t="s">
        <v>493</v>
      </c>
      <c r="AO65" s="79" t="s">
        <v>2873</v>
      </c>
      <c r="AP65" s="76" t="s">
        <v>65</v>
      </c>
      <c r="AQ65" s="48"/>
      <c r="AR65" s="48"/>
      <c r="AS65" s="48"/>
      <c r="AT65" s="48"/>
      <c r="AU65" s="48"/>
      <c r="AV65" s="48"/>
      <c r="AW65" s="93" t="s">
        <v>3596</v>
      </c>
      <c r="AX65" s="93" t="s">
        <v>3596</v>
      </c>
      <c r="AY65" s="93" t="s">
        <v>3806</v>
      </c>
      <c r="AZ65" s="93" t="s">
        <v>3806</v>
      </c>
      <c r="BA65" s="2"/>
      <c r="BB65" s="3"/>
      <c r="BC65" s="3"/>
      <c r="BD65" s="3"/>
      <c r="BE65" s="3"/>
    </row>
    <row r="66" spans="1:57" x14ac:dyDescent="0.25">
      <c r="A66" s="63" t="s">
        <v>597</v>
      </c>
      <c r="B66" s="64"/>
      <c r="C66" s="64"/>
      <c r="D66" s="65"/>
      <c r="E66" s="86"/>
      <c r="F66" s="85" t="s">
        <v>2563</v>
      </c>
      <c r="G66" s="87"/>
      <c r="H66" s="67" t="s">
        <v>597</v>
      </c>
      <c r="I66" s="68"/>
      <c r="J66" s="88"/>
      <c r="K66" s="67" t="s">
        <v>3197</v>
      </c>
      <c r="L66" s="89"/>
      <c r="M66" s="70">
        <v>1832.1048583984375</v>
      </c>
      <c r="N66" s="70">
        <v>9174.974609375</v>
      </c>
      <c r="O66" s="71"/>
      <c r="P66" s="72"/>
      <c r="Q66" s="72"/>
      <c r="R66" s="84"/>
      <c r="S66" s="48">
        <v>1</v>
      </c>
      <c r="T66" s="48">
        <v>1</v>
      </c>
      <c r="U66" s="49">
        <v>0</v>
      </c>
      <c r="V66" s="49">
        <v>0</v>
      </c>
      <c r="W66" s="49">
        <v>0</v>
      </c>
      <c r="X66" s="49">
        <v>0.99999899999999997</v>
      </c>
      <c r="Y66" s="49">
        <v>0</v>
      </c>
      <c r="Z66" s="49" t="s">
        <v>3489</v>
      </c>
      <c r="AA66" s="73">
        <v>66</v>
      </c>
      <c r="AB66" s="73"/>
      <c r="AC66" s="74"/>
      <c r="AD66" s="76">
        <v>29</v>
      </c>
      <c r="AE66" s="76">
        <v>95514</v>
      </c>
      <c r="AF66" s="76">
        <v>304528</v>
      </c>
      <c r="AG66" s="76">
        <v>5</v>
      </c>
      <c r="AH66" s="76">
        <v>3600</v>
      </c>
      <c r="AI66" s="76" t="s">
        <v>1911</v>
      </c>
      <c r="AJ66" s="76"/>
      <c r="AK66" s="79" t="s">
        <v>2358</v>
      </c>
      <c r="AL66" s="76" t="s">
        <v>447</v>
      </c>
      <c r="AM66" s="78">
        <v>39784.584548611114</v>
      </c>
      <c r="AN66" s="76" t="s">
        <v>493</v>
      </c>
      <c r="AO66" s="79" t="s">
        <v>2874</v>
      </c>
      <c r="AP66" s="76" t="s">
        <v>65</v>
      </c>
      <c r="AQ66" s="48" t="s">
        <v>1111</v>
      </c>
      <c r="AR66" s="48" t="s">
        <v>1111</v>
      </c>
      <c r="AS66" s="48" t="s">
        <v>1221</v>
      </c>
      <c r="AT66" s="48" t="s">
        <v>1221</v>
      </c>
      <c r="AU66" s="48"/>
      <c r="AV66" s="48"/>
      <c r="AW66" s="93" t="s">
        <v>3597</v>
      </c>
      <c r="AX66" s="93" t="s">
        <v>3597</v>
      </c>
      <c r="AY66" s="93" t="s">
        <v>3807</v>
      </c>
      <c r="AZ66" s="93" t="s">
        <v>3807</v>
      </c>
      <c r="BA66" s="2"/>
      <c r="BB66" s="3"/>
      <c r="BC66" s="3"/>
      <c r="BD66" s="3"/>
      <c r="BE66" s="3"/>
    </row>
    <row r="67" spans="1:57" x14ac:dyDescent="0.25">
      <c r="A67" s="63" t="s">
        <v>598</v>
      </c>
      <c r="B67" s="64"/>
      <c r="C67" s="64"/>
      <c r="D67" s="65"/>
      <c r="E67" s="86"/>
      <c r="F67" s="85" t="s">
        <v>2564</v>
      </c>
      <c r="G67" s="87"/>
      <c r="H67" s="67" t="s">
        <v>598</v>
      </c>
      <c r="I67" s="68"/>
      <c r="J67" s="88"/>
      <c r="K67" s="67" t="s">
        <v>3198</v>
      </c>
      <c r="L67" s="89"/>
      <c r="M67" s="70">
        <v>2832.88037109375</v>
      </c>
      <c r="N67" s="70">
        <v>8750.8427734375</v>
      </c>
      <c r="O67" s="71"/>
      <c r="P67" s="72"/>
      <c r="Q67" s="72"/>
      <c r="R67" s="84"/>
      <c r="S67" s="48">
        <v>1</v>
      </c>
      <c r="T67" s="48">
        <v>1</v>
      </c>
      <c r="U67" s="49">
        <v>0</v>
      </c>
      <c r="V67" s="49">
        <v>0</v>
      </c>
      <c r="W67" s="49">
        <v>0</v>
      </c>
      <c r="X67" s="49">
        <v>0.99999899999999997</v>
      </c>
      <c r="Y67" s="49">
        <v>0</v>
      </c>
      <c r="Z67" s="49" t="s">
        <v>3489</v>
      </c>
      <c r="AA67" s="73">
        <v>67</v>
      </c>
      <c r="AB67" s="73"/>
      <c r="AC67" s="74"/>
      <c r="AD67" s="76">
        <v>156</v>
      </c>
      <c r="AE67" s="76">
        <v>91598</v>
      </c>
      <c r="AF67" s="76">
        <v>42324</v>
      </c>
      <c r="AG67" s="76">
        <v>55</v>
      </c>
      <c r="AH67" s="76">
        <v>3600</v>
      </c>
      <c r="AI67" s="76" t="s">
        <v>1912</v>
      </c>
      <c r="AJ67" s="76"/>
      <c r="AK67" s="79" t="s">
        <v>2359</v>
      </c>
      <c r="AL67" s="76" t="s">
        <v>447</v>
      </c>
      <c r="AM67" s="78">
        <v>39786.814884259256</v>
      </c>
      <c r="AN67" s="76" t="s">
        <v>493</v>
      </c>
      <c r="AO67" s="79" t="s">
        <v>2875</v>
      </c>
      <c r="AP67" s="76" t="s">
        <v>65</v>
      </c>
      <c r="AQ67" s="48" t="s">
        <v>1111</v>
      </c>
      <c r="AR67" s="48" t="s">
        <v>1111</v>
      </c>
      <c r="AS67" s="48" t="s">
        <v>1221</v>
      </c>
      <c r="AT67" s="48" t="s">
        <v>1221</v>
      </c>
      <c r="AU67" s="48"/>
      <c r="AV67" s="48"/>
      <c r="AW67" s="93" t="s">
        <v>3597</v>
      </c>
      <c r="AX67" s="93" t="s">
        <v>3597</v>
      </c>
      <c r="AY67" s="93" t="s">
        <v>3807</v>
      </c>
      <c r="AZ67" s="93" t="s">
        <v>3807</v>
      </c>
      <c r="BA67" s="2"/>
      <c r="BB67" s="3"/>
      <c r="BC67" s="3"/>
      <c r="BD67" s="3"/>
      <c r="BE67" s="3"/>
    </row>
    <row r="68" spans="1:57" x14ac:dyDescent="0.25">
      <c r="A68" s="63" t="s">
        <v>599</v>
      </c>
      <c r="B68" s="64"/>
      <c r="C68" s="64"/>
      <c r="D68" s="65"/>
      <c r="E68" s="86"/>
      <c r="F68" s="85" t="s">
        <v>2565</v>
      </c>
      <c r="G68" s="87"/>
      <c r="H68" s="67" t="s">
        <v>599</v>
      </c>
      <c r="I68" s="68"/>
      <c r="J68" s="88"/>
      <c r="K68" s="67" t="s">
        <v>3199</v>
      </c>
      <c r="L68" s="89"/>
      <c r="M68" s="70">
        <v>946.76287841796875</v>
      </c>
      <c r="N68" s="70">
        <v>1466.9906005859375</v>
      </c>
      <c r="O68" s="71"/>
      <c r="P68" s="72"/>
      <c r="Q68" s="72"/>
      <c r="R68" s="84"/>
      <c r="S68" s="48">
        <v>1</v>
      </c>
      <c r="T68" s="48">
        <v>1</v>
      </c>
      <c r="U68" s="49">
        <v>0</v>
      </c>
      <c r="V68" s="49">
        <v>0</v>
      </c>
      <c r="W68" s="49">
        <v>0</v>
      </c>
      <c r="X68" s="49">
        <v>0.99999899999999997</v>
      </c>
      <c r="Y68" s="49">
        <v>0</v>
      </c>
      <c r="Z68" s="49" t="s">
        <v>3489</v>
      </c>
      <c r="AA68" s="73">
        <v>68</v>
      </c>
      <c r="AB68" s="73"/>
      <c r="AC68" s="74"/>
      <c r="AD68" s="76">
        <v>114</v>
      </c>
      <c r="AE68" s="76">
        <v>518</v>
      </c>
      <c r="AF68" s="76">
        <v>260</v>
      </c>
      <c r="AG68" s="76">
        <v>90</v>
      </c>
      <c r="AH68" s="76">
        <v>-28800</v>
      </c>
      <c r="AI68" s="76" t="s">
        <v>1913</v>
      </c>
      <c r="AJ68" s="76" t="s">
        <v>2182</v>
      </c>
      <c r="AK68" s="79" t="s">
        <v>2360</v>
      </c>
      <c r="AL68" s="76" t="s">
        <v>432</v>
      </c>
      <c r="AM68" s="78">
        <v>42174.342962962961</v>
      </c>
      <c r="AN68" s="76" t="s">
        <v>493</v>
      </c>
      <c r="AO68" s="79" t="s">
        <v>2876</v>
      </c>
      <c r="AP68" s="76" t="s">
        <v>65</v>
      </c>
      <c r="AQ68" s="48" t="s">
        <v>1112</v>
      </c>
      <c r="AR68" s="48" t="s">
        <v>1112</v>
      </c>
      <c r="AS68" s="48" t="s">
        <v>1222</v>
      </c>
      <c r="AT68" s="48" t="s">
        <v>1222</v>
      </c>
      <c r="AU68" s="48"/>
      <c r="AV68" s="48"/>
      <c r="AW68" s="93" t="s">
        <v>3598</v>
      </c>
      <c r="AX68" s="93" t="s">
        <v>3598</v>
      </c>
      <c r="AY68" s="93" t="s">
        <v>3808</v>
      </c>
      <c r="AZ68" s="93" t="s">
        <v>3808</v>
      </c>
      <c r="BA68" s="2"/>
      <c r="BB68" s="3"/>
      <c r="BC68" s="3"/>
      <c r="BD68" s="3"/>
      <c r="BE68" s="3"/>
    </row>
    <row r="69" spans="1:57" x14ac:dyDescent="0.25">
      <c r="A69" s="63" t="s">
        <v>600</v>
      </c>
      <c r="B69" s="64"/>
      <c r="C69" s="64"/>
      <c r="D69" s="65"/>
      <c r="E69" s="86"/>
      <c r="F69" s="85" t="s">
        <v>2566</v>
      </c>
      <c r="G69" s="87"/>
      <c r="H69" s="67" t="s">
        <v>600</v>
      </c>
      <c r="I69" s="68"/>
      <c r="J69" s="88"/>
      <c r="K69" s="67" t="s">
        <v>3200</v>
      </c>
      <c r="L69" s="89"/>
      <c r="M69" s="70">
        <v>4635.80859375</v>
      </c>
      <c r="N69" s="70">
        <v>821.5352783203125</v>
      </c>
      <c r="O69" s="71"/>
      <c r="P69" s="72"/>
      <c r="Q69" s="72"/>
      <c r="R69" s="84"/>
      <c r="S69" s="48">
        <v>1</v>
      </c>
      <c r="T69" s="48">
        <v>1</v>
      </c>
      <c r="U69" s="49">
        <v>0</v>
      </c>
      <c r="V69" s="49">
        <v>0</v>
      </c>
      <c r="W69" s="49">
        <v>0</v>
      </c>
      <c r="X69" s="49">
        <v>0.99999899999999997</v>
      </c>
      <c r="Y69" s="49">
        <v>0</v>
      </c>
      <c r="Z69" s="49" t="s">
        <v>3489</v>
      </c>
      <c r="AA69" s="73">
        <v>69</v>
      </c>
      <c r="AB69" s="73"/>
      <c r="AC69" s="74"/>
      <c r="AD69" s="76">
        <v>14513</v>
      </c>
      <c r="AE69" s="76">
        <v>14678</v>
      </c>
      <c r="AF69" s="76">
        <v>417210</v>
      </c>
      <c r="AG69" s="76">
        <v>84</v>
      </c>
      <c r="AH69" s="76">
        <v>-14400</v>
      </c>
      <c r="AI69" s="76" t="s">
        <v>1914</v>
      </c>
      <c r="AJ69" s="76"/>
      <c r="AK69" s="79" t="s">
        <v>2361</v>
      </c>
      <c r="AL69" s="76" t="s">
        <v>450</v>
      </c>
      <c r="AM69" s="78">
        <v>40429.974988425929</v>
      </c>
      <c r="AN69" s="76" t="s">
        <v>493</v>
      </c>
      <c r="AO69" s="79" t="s">
        <v>2877</v>
      </c>
      <c r="AP69" s="76" t="s">
        <v>65</v>
      </c>
      <c r="AQ69" s="48" t="s">
        <v>1113</v>
      </c>
      <c r="AR69" s="48" t="s">
        <v>1113</v>
      </c>
      <c r="AS69" s="48" t="s">
        <v>275</v>
      </c>
      <c r="AT69" s="48" t="s">
        <v>275</v>
      </c>
      <c r="AU69" s="48" t="s">
        <v>1256</v>
      </c>
      <c r="AV69" s="48" t="s">
        <v>1256</v>
      </c>
      <c r="AW69" s="93" t="s">
        <v>3599</v>
      </c>
      <c r="AX69" s="93" t="s">
        <v>3599</v>
      </c>
      <c r="AY69" s="93" t="s">
        <v>3809</v>
      </c>
      <c r="AZ69" s="93" t="s">
        <v>3809</v>
      </c>
      <c r="BA69" s="2"/>
      <c r="BB69" s="3"/>
      <c r="BC69" s="3"/>
      <c r="BD69" s="3"/>
      <c r="BE69" s="3"/>
    </row>
    <row r="70" spans="1:57" x14ac:dyDescent="0.25">
      <c r="A70" s="63" t="s">
        <v>601</v>
      </c>
      <c r="B70" s="64"/>
      <c r="C70" s="64"/>
      <c r="D70" s="65"/>
      <c r="E70" s="86"/>
      <c r="F70" s="85" t="s">
        <v>460</v>
      </c>
      <c r="G70" s="87"/>
      <c r="H70" s="67" t="s">
        <v>601</v>
      </c>
      <c r="I70" s="68"/>
      <c r="J70" s="88"/>
      <c r="K70" s="67" t="s">
        <v>3201</v>
      </c>
      <c r="L70" s="89"/>
      <c r="M70" s="70">
        <v>9860.5859375</v>
      </c>
      <c r="N70" s="70">
        <v>7508.81982421875</v>
      </c>
      <c r="O70" s="71"/>
      <c r="P70" s="72"/>
      <c r="Q70" s="72"/>
      <c r="R70" s="84"/>
      <c r="S70" s="48">
        <v>0</v>
      </c>
      <c r="T70" s="48">
        <v>1</v>
      </c>
      <c r="U70" s="49">
        <v>0</v>
      </c>
      <c r="V70" s="49">
        <v>0.33333299999999999</v>
      </c>
      <c r="W70" s="49">
        <v>0</v>
      </c>
      <c r="X70" s="49">
        <v>0.77026899999999998</v>
      </c>
      <c r="Y70" s="49">
        <v>0</v>
      </c>
      <c r="Z70" s="49">
        <v>0</v>
      </c>
      <c r="AA70" s="73">
        <v>70</v>
      </c>
      <c r="AB70" s="73"/>
      <c r="AC70" s="74"/>
      <c r="AD70" s="76">
        <v>66</v>
      </c>
      <c r="AE70" s="76">
        <v>11</v>
      </c>
      <c r="AF70" s="76">
        <v>255</v>
      </c>
      <c r="AG70" s="76">
        <v>0</v>
      </c>
      <c r="AH70" s="76"/>
      <c r="AI70" s="76"/>
      <c r="AJ70" s="76"/>
      <c r="AK70" s="76"/>
      <c r="AL70" s="76"/>
      <c r="AM70" s="78">
        <v>43052.330682870372</v>
      </c>
      <c r="AN70" s="76" t="s">
        <v>493</v>
      </c>
      <c r="AO70" s="79" t="s">
        <v>2878</v>
      </c>
      <c r="AP70" s="76" t="s">
        <v>65</v>
      </c>
      <c r="AQ70" s="48"/>
      <c r="AR70" s="48"/>
      <c r="AS70" s="48"/>
      <c r="AT70" s="48"/>
      <c r="AU70" s="48" t="s">
        <v>1257</v>
      </c>
      <c r="AV70" s="48" t="s">
        <v>1257</v>
      </c>
      <c r="AW70" s="93" t="s">
        <v>3600</v>
      </c>
      <c r="AX70" s="93" t="s">
        <v>3600</v>
      </c>
      <c r="AY70" s="93" t="s">
        <v>3810</v>
      </c>
      <c r="AZ70" s="93" t="s">
        <v>3810</v>
      </c>
      <c r="BA70" s="2"/>
      <c r="BB70" s="3"/>
      <c r="BC70" s="3"/>
      <c r="BD70" s="3"/>
      <c r="BE70" s="3"/>
    </row>
    <row r="71" spans="1:57" x14ac:dyDescent="0.25">
      <c r="A71" s="63" t="s">
        <v>818</v>
      </c>
      <c r="B71" s="64"/>
      <c r="C71" s="64"/>
      <c r="D71" s="65"/>
      <c r="E71" s="86"/>
      <c r="F71" s="85" t="s">
        <v>2567</v>
      </c>
      <c r="G71" s="87"/>
      <c r="H71" s="67" t="s">
        <v>818</v>
      </c>
      <c r="I71" s="68"/>
      <c r="J71" s="88"/>
      <c r="K71" s="67" t="s">
        <v>3202</v>
      </c>
      <c r="L71" s="89"/>
      <c r="M71" s="70">
        <v>9267.8505859375</v>
      </c>
      <c r="N71" s="70">
        <v>4083.83740234375</v>
      </c>
      <c r="O71" s="71"/>
      <c r="P71" s="72"/>
      <c r="Q71" s="72"/>
      <c r="R71" s="84"/>
      <c r="S71" s="48">
        <v>2</v>
      </c>
      <c r="T71" s="48">
        <v>0</v>
      </c>
      <c r="U71" s="49">
        <v>2</v>
      </c>
      <c r="V71" s="49">
        <v>0.5</v>
      </c>
      <c r="W71" s="49">
        <v>0</v>
      </c>
      <c r="X71" s="49">
        <v>1.459457</v>
      </c>
      <c r="Y71" s="49">
        <v>0</v>
      </c>
      <c r="Z71" s="49">
        <v>0</v>
      </c>
      <c r="AA71" s="73">
        <v>71</v>
      </c>
      <c r="AB71" s="73"/>
      <c r="AC71" s="74"/>
      <c r="AD71" s="76">
        <v>715</v>
      </c>
      <c r="AE71" s="76">
        <v>40874</v>
      </c>
      <c r="AF71" s="76">
        <v>1221</v>
      </c>
      <c r="AG71" s="76">
        <v>19</v>
      </c>
      <c r="AH71" s="76">
        <v>-28800</v>
      </c>
      <c r="AI71" s="76" t="s">
        <v>1915</v>
      </c>
      <c r="AJ71" s="76" t="s">
        <v>2183</v>
      </c>
      <c r="AK71" s="79" t="s">
        <v>2362</v>
      </c>
      <c r="AL71" s="76" t="s">
        <v>432</v>
      </c>
      <c r="AM71" s="78">
        <v>41689.09270833333</v>
      </c>
      <c r="AN71" s="76" t="s">
        <v>493</v>
      </c>
      <c r="AO71" s="79" t="s">
        <v>2879</v>
      </c>
      <c r="AP71" s="76" t="s">
        <v>64</v>
      </c>
      <c r="AQ71" s="48"/>
      <c r="AR71" s="48"/>
      <c r="AS71" s="48"/>
      <c r="AT71" s="48"/>
      <c r="AU71" s="48"/>
      <c r="AV71" s="48"/>
      <c r="AW71" s="48"/>
      <c r="AX71" s="48"/>
      <c r="AY71" s="48"/>
      <c r="AZ71" s="48"/>
      <c r="BA71" s="2"/>
      <c r="BB71" s="3"/>
      <c r="BC71" s="3"/>
      <c r="BD71" s="3"/>
      <c r="BE71" s="3"/>
    </row>
    <row r="72" spans="1:57" x14ac:dyDescent="0.25">
      <c r="A72" s="63" t="s">
        <v>602</v>
      </c>
      <c r="B72" s="64"/>
      <c r="C72" s="64"/>
      <c r="D72" s="65"/>
      <c r="E72" s="86"/>
      <c r="F72" s="85" t="s">
        <v>2568</v>
      </c>
      <c r="G72" s="87"/>
      <c r="H72" s="67" t="s">
        <v>602</v>
      </c>
      <c r="I72" s="68"/>
      <c r="J72" s="88"/>
      <c r="K72" s="67" t="s">
        <v>3203</v>
      </c>
      <c r="L72" s="89"/>
      <c r="M72" s="70">
        <v>7829.3564453125</v>
      </c>
      <c r="N72" s="70">
        <v>9572.8154296875</v>
      </c>
      <c r="O72" s="71"/>
      <c r="P72" s="72"/>
      <c r="Q72" s="72"/>
      <c r="R72" s="84"/>
      <c r="S72" s="48">
        <v>0</v>
      </c>
      <c r="T72" s="48">
        <v>1</v>
      </c>
      <c r="U72" s="49">
        <v>0</v>
      </c>
      <c r="V72" s="49">
        <v>1</v>
      </c>
      <c r="W72" s="49">
        <v>0</v>
      </c>
      <c r="X72" s="49">
        <v>0.99999899999999997</v>
      </c>
      <c r="Y72" s="49">
        <v>0</v>
      </c>
      <c r="Z72" s="49">
        <v>0</v>
      </c>
      <c r="AA72" s="73">
        <v>72</v>
      </c>
      <c r="AB72" s="73"/>
      <c r="AC72" s="74"/>
      <c r="AD72" s="76">
        <v>5063</v>
      </c>
      <c r="AE72" s="76">
        <v>5929</v>
      </c>
      <c r="AF72" s="76">
        <v>157268</v>
      </c>
      <c r="AG72" s="76">
        <v>1773</v>
      </c>
      <c r="AH72" s="76">
        <v>-28800</v>
      </c>
      <c r="AI72" s="76" t="s">
        <v>1916</v>
      </c>
      <c r="AJ72" s="76" t="s">
        <v>378</v>
      </c>
      <c r="AK72" s="79" t="s">
        <v>2363</v>
      </c>
      <c r="AL72" s="76" t="s">
        <v>432</v>
      </c>
      <c r="AM72" s="78">
        <v>42782.446770833332</v>
      </c>
      <c r="AN72" s="76" t="s">
        <v>493</v>
      </c>
      <c r="AO72" s="79" t="s">
        <v>2880</v>
      </c>
      <c r="AP72" s="76" t="s">
        <v>65</v>
      </c>
      <c r="AQ72" s="48" t="s">
        <v>1114</v>
      </c>
      <c r="AR72" s="48" t="s">
        <v>1114</v>
      </c>
      <c r="AS72" s="48" t="s">
        <v>275</v>
      </c>
      <c r="AT72" s="48" t="s">
        <v>275</v>
      </c>
      <c r="AU72" s="48" t="s">
        <v>1258</v>
      </c>
      <c r="AV72" s="48" t="s">
        <v>1258</v>
      </c>
      <c r="AW72" s="93" t="s">
        <v>3601</v>
      </c>
      <c r="AX72" s="93" t="s">
        <v>3601</v>
      </c>
      <c r="AY72" s="93" t="s">
        <v>3811</v>
      </c>
      <c r="AZ72" s="93" t="s">
        <v>3811</v>
      </c>
      <c r="BA72" s="2"/>
      <c r="BB72" s="3"/>
      <c r="BC72" s="3"/>
      <c r="BD72" s="3"/>
      <c r="BE72" s="3"/>
    </row>
    <row r="73" spans="1:57" x14ac:dyDescent="0.25">
      <c r="A73" s="63" t="s">
        <v>819</v>
      </c>
      <c r="B73" s="64"/>
      <c r="C73" s="64"/>
      <c r="D73" s="65"/>
      <c r="E73" s="86"/>
      <c r="F73" s="85" t="s">
        <v>2569</v>
      </c>
      <c r="G73" s="87"/>
      <c r="H73" s="67" t="s">
        <v>819</v>
      </c>
      <c r="I73" s="68"/>
      <c r="J73" s="88"/>
      <c r="K73" s="67" t="s">
        <v>3204</v>
      </c>
      <c r="L73" s="89"/>
      <c r="M73" s="70">
        <v>4812.091796875</v>
      </c>
      <c r="N73" s="70">
        <v>8834.4033203125</v>
      </c>
      <c r="O73" s="71"/>
      <c r="P73" s="72"/>
      <c r="Q73" s="72"/>
      <c r="R73" s="84"/>
      <c r="S73" s="48">
        <v>1</v>
      </c>
      <c r="T73" s="48">
        <v>0</v>
      </c>
      <c r="U73" s="49">
        <v>0</v>
      </c>
      <c r="V73" s="49">
        <v>1</v>
      </c>
      <c r="W73" s="49">
        <v>0</v>
      </c>
      <c r="X73" s="49">
        <v>0.99999899999999997</v>
      </c>
      <c r="Y73" s="49">
        <v>0</v>
      </c>
      <c r="Z73" s="49">
        <v>0</v>
      </c>
      <c r="AA73" s="73">
        <v>73</v>
      </c>
      <c r="AB73" s="73"/>
      <c r="AC73" s="74"/>
      <c r="AD73" s="76">
        <v>7665</v>
      </c>
      <c r="AE73" s="76">
        <v>13217</v>
      </c>
      <c r="AF73" s="76">
        <v>87495</v>
      </c>
      <c r="AG73" s="76">
        <v>32156</v>
      </c>
      <c r="AH73" s="76">
        <v>-21600</v>
      </c>
      <c r="AI73" s="76" t="s">
        <v>1917</v>
      </c>
      <c r="AJ73" s="76" t="s">
        <v>2184</v>
      </c>
      <c r="AK73" s="79" t="s">
        <v>2364</v>
      </c>
      <c r="AL73" s="76" t="s">
        <v>434</v>
      </c>
      <c r="AM73" s="78">
        <v>41227.76353009259</v>
      </c>
      <c r="AN73" s="76" t="s">
        <v>493</v>
      </c>
      <c r="AO73" s="79" t="s">
        <v>2881</v>
      </c>
      <c r="AP73" s="76" t="s">
        <v>64</v>
      </c>
      <c r="AQ73" s="48"/>
      <c r="AR73" s="48"/>
      <c r="AS73" s="48"/>
      <c r="AT73" s="48"/>
      <c r="AU73" s="48"/>
      <c r="AV73" s="48"/>
      <c r="AW73" s="48"/>
      <c r="AX73" s="48"/>
      <c r="AY73" s="48"/>
      <c r="AZ73" s="48"/>
      <c r="BA73" s="2"/>
      <c r="BB73" s="3"/>
      <c r="BC73" s="3"/>
      <c r="BD73" s="3"/>
      <c r="BE73" s="3"/>
    </row>
    <row r="74" spans="1:57" x14ac:dyDescent="0.25">
      <c r="A74" s="63" t="s">
        <v>603</v>
      </c>
      <c r="B74" s="64"/>
      <c r="C74" s="64"/>
      <c r="D74" s="65"/>
      <c r="E74" s="86"/>
      <c r="F74" s="85" t="s">
        <v>2570</v>
      </c>
      <c r="G74" s="87"/>
      <c r="H74" s="67" t="s">
        <v>603</v>
      </c>
      <c r="I74" s="68"/>
      <c r="J74" s="88"/>
      <c r="K74" s="67" t="s">
        <v>3205</v>
      </c>
      <c r="L74" s="89"/>
      <c r="M74" s="70">
        <v>8477.9873046875</v>
      </c>
      <c r="N74" s="70">
        <v>7428.65576171875</v>
      </c>
      <c r="O74" s="71"/>
      <c r="P74" s="72"/>
      <c r="Q74" s="72"/>
      <c r="R74" s="84"/>
      <c r="S74" s="48">
        <v>0</v>
      </c>
      <c r="T74" s="48">
        <v>1</v>
      </c>
      <c r="U74" s="49">
        <v>0</v>
      </c>
      <c r="V74" s="49">
        <v>1.1235999999999999E-2</v>
      </c>
      <c r="W74" s="49">
        <v>2.1739000000000001E-2</v>
      </c>
      <c r="X74" s="49">
        <v>0.55074999999999996</v>
      </c>
      <c r="Y74" s="49">
        <v>0</v>
      </c>
      <c r="Z74" s="49">
        <v>0</v>
      </c>
      <c r="AA74" s="73">
        <v>74</v>
      </c>
      <c r="AB74" s="73"/>
      <c r="AC74" s="74"/>
      <c r="AD74" s="76">
        <v>58</v>
      </c>
      <c r="AE74" s="76">
        <v>2</v>
      </c>
      <c r="AF74" s="76">
        <v>21</v>
      </c>
      <c r="AG74" s="76">
        <v>20</v>
      </c>
      <c r="AH74" s="76"/>
      <c r="AI74" s="76"/>
      <c r="AJ74" s="76" t="s">
        <v>2185</v>
      </c>
      <c r="AK74" s="76"/>
      <c r="AL74" s="76"/>
      <c r="AM74" s="78">
        <v>43090.1565625</v>
      </c>
      <c r="AN74" s="76" t="s">
        <v>493</v>
      </c>
      <c r="AO74" s="79" t="s">
        <v>2882</v>
      </c>
      <c r="AP74" s="76" t="s">
        <v>65</v>
      </c>
      <c r="AQ74" s="48" t="s">
        <v>248</v>
      </c>
      <c r="AR74" s="48" t="s">
        <v>248</v>
      </c>
      <c r="AS74" s="48" t="s">
        <v>266</v>
      </c>
      <c r="AT74" s="48" t="s">
        <v>266</v>
      </c>
      <c r="AU74" s="48"/>
      <c r="AV74" s="48"/>
      <c r="AW74" s="93" t="s">
        <v>3582</v>
      </c>
      <c r="AX74" s="93" t="s">
        <v>3582</v>
      </c>
      <c r="AY74" s="93" t="s">
        <v>3792</v>
      </c>
      <c r="AZ74" s="93" t="s">
        <v>3792</v>
      </c>
      <c r="BA74" s="2"/>
      <c r="BB74" s="3"/>
      <c r="BC74" s="3"/>
      <c r="BD74" s="3"/>
      <c r="BE74" s="3"/>
    </row>
    <row r="75" spans="1:57" x14ac:dyDescent="0.25">
      <c r="A75" s="63" t="s">
        <v>604</v>
      </c>
      <c r="B75" s="64"/>
      <c r="C75" s="64"/>
      <c r="D75" s="65"/>
      <c r="E75" s="86"/>
      <c r="F75" s="85" t="s">
        <v>2571</v>
      </c>
      <c r="G75" s="87"/>
      <c r="H75" s="67" t="s">
        <v>604</v>
      </c>
      <c r="I75" s="68"/>
      <c r="J75" s="88"/>
      <c r="K75" s="67" t="s">
        <v>3206</v>
      </c>
      <c r="L75" s="89"/>
      <c r="M75" s="70">
        <v>859.03118896484375</v>
      </c>
      <c r="N75" s="70">
        <v>2679.251953125</v>
      </c>
      <c r="O75" s="71"/>
      <c r="P75" s="72"/>
      <c r="Q75" s="72"/>
      <c r="R75" s="84"/>
      <c r="S75" s="48">
        <v>1</v>
      </c>
      <c r="T75" s="48">
        <v>1</v>
      </c>
      <c r="U75" s="49">
        <v>0</v>
      </c>
      <c r="V75" s="49">
        <v>0</v>
      </c>
      <c r="W75" s="49">
        <v>0</v>
      </c>
      <c r="X75" s="49">
        <v>0.99999899999999997</v>
      </c>
      <c r="Y75" s="49">
        <v>0</v>
      </c>
      <c r="Z75" s="49" t="s">
        <v>3489</v>
      </c>
      <c r="AA75" s="73">
        <v>75</v>
      </c>
      <c r="AB75" s="73"/>
      <c r="AC75" s="74"/>
      <c r="AD75" s="76">
        <v>775</v>
      </c>
      <c r="AE75" s="76">
        <v>59</v>
      </c>
      <c r="AF75" s="76">
        <v>1416</v>
      </c>
      <c r="AG75" s="76">
        <v>789</v>
      </c>
      <c r="AH75" s="76"/>
      <c r="AI75" s="76" t="s">
        <v>1918</v>
      </c>
      <c r="AJ75" s="76"/>
      <c r="AK75" s="76"/>
      <c r="AL75" s="76"/>
      <c r="AM75" s="78">
        <v>39901.913587962961</v>
      </c>
      <c r="AN75" s="76" t="s">
        <v>493</v>
      </c>
      <c r="AO75" s="79" t="s">
        <v>2883</v>
      </c>
      <c r="AP75" s="76" t="s">
        <v>65</v>
      </c>
      <c r="AQ75" s="48" t="s">
        <v>1115</v>
      </c>
      <c r="AR75" s="48" t="s">
        <v>1115</v>
      </c>
      <c r="AS75" s="48" t="s">
        <v>275</v>
      </c>
      <c r="AT75" s="48" t="s">
        <v>275</v>
      </c>
      <c r="AU75" s="48" t="s">
        <v>282</v>
      </c>
      <c r="AV75" s="48" t="s">
        <v>282</v>
      </c>
      <c r="AW75" s="93" t="s">
        <v>3602</v>
      </c>
      <c r="AX75" s="93" t="s">
        <v>3602</v>
      </c>
      <c r="AY75" s="93" t="s">
        <v>3812</v>
      </c>
      <c r="AZ75" s="93" t="s">
        <v>3812</v>
      </c>
      <c r="BA75" s="2"/>
      <c r="BB75" s="3"/>
      <c r="BC75" s="3"/>
      <c r="BD75" s="3"/>
      <c r="BE75" s="3"/>
    </row>
    <row r="76" spans="1:57" x14ac:dyDescent="0.25">
      <c r="A76" s="63" t="s">
        <v>605</v>
      </c>
      <c r="B76" s="64"/>
      <c r="C76" s="64"/>
      <c r="D76" s="65"/>
      <c r="E76" s="86"/>
      <c r="F76" s="85" t="s">
        <v>2572</v>
      </c>
      <c r="G76" s="87"/>
      <c r="H76" s="67" t="s">
        <v>605</v>
      </c>
      <c r="I76" s="68"/>
      <c r="J76" s="88"/>
      <c r="K76" s="67" t="s">
        <v>3207</v>
      </c>
      <c r="L76" s="89"/>
      <c r="M76" s="70">
        <v>5319.89111328125</v>
      </c>
      <c r="N76" s="70">
        <v>8883.4765625</v>
      </c>
      <c r="O76" s="71"/>
      <c r="P76" s="72"/>
      <c r="Q76" s="72"/>
      <c r="R76" s="84"/>
      <c r="S76" s="48">
        <v>0</v>
      </c>
      <c r="T76" s="48">
        <v>1</v>
      </c>
      <c r="U76" s="49">
        <v>0</v>
      </c>
      <c r="V76" s="49">
        <v>0.14285700000000001</v>
      </c>
      <c r="W76" s="49">
        <v>0</v>
      </c>
      <c r="X76" s="49">
        <v>0.65540500000000002</v>
      </c>
      <c r="Y76" s="49">
        <v>0</v>
      </c>
      <c r="Z76" s="49">
        <v>0</v>
      </c>
      <c r="AA76" s="73">
        <v>76</v>
      </c>
      <c r="AB76" s="73"/>
      <c r="AC76" s="74"/>
      <c r="AD76" s="76">
        <v>12</v>
      </c>
      <c r="AE76" s="76">
        <v>7</v>
      </c>
      <c r="AF76" s="76">
        <v>41</v>
      </c>
      <c r="AG76" s="76">
        <v>5</v>
      </c>
      <c r="AH76" s="76"/>
      <c r="AI76" s="76" t="s">
        <v>1919</v>
      </c>
      <c r="AJ76" s="76" t="s">
        <v>2186</v>
      </c>
      <c r="AK76" s="76"/>
      <c r="AL76" s="76"/>
      <c r="AM76" s="78">
        <v>42685.639513888891</v>
      </c>
      <c r="AN76" s="76" t="s">
        <v>493</v>
      </c>
      <c r="AO76" s="79" t="s">
        <v>2884</v>
      </c>
      <c r="AP76" s="76" t="s">
        <v>65</v>
      </c>
      <c r="AQ76" s="48"/>
      <c r="AR76" s="48"/>
      <c r="AS76" s="48"/>
      <c r="AT76" s="48"/>
      <c r="AU76" s="48" t="s">
        <v>1259</v>
      </c>
      <c r="AV76" s="48" t="s">
        <v>1259</v>
      </c>
      <c r="AW76" s="93" t="s">
        <v>3603</v>
      </c>
      <c r="AX76" s="93" t="s">
        <v>3603</v>
      </c>
      <c r="AY76" s="93" t="s">
        <v>3813</v>
      </c>
      <c r="AZ76" s="93" t="s">
        <v>3813</v>
      </c>
      <c r="BA76" s="2"/>
      <c r="BB76" s="3"/>
      <c r="BC76" s="3"/>
      <c r="BD76" s="3"/>
      <c r="BE76" s="3"/>
    </row>
    <row r="77" spans="1:57" x14ac:dyDescent="0.25">
      <c r="A77" s="63" t="s">
        <v>820</v>
      </c>
      <c r="B77" s="64"/>
      <c r="C77" s="64"/>
      <c r="D77" s="65"/>
      <c r="E77" s="86"/>
      <c r="F77" s="85" t="s">
        <v>2573</v>
      </c>
      <c r="G77" s="87"/>
      <c r="H77" s="67" t="s">
        <v>820</v>
      </c>
      <c r="I77" s="68"/>
      <c r="J77" s="88"/>
      <c r="K77" s="67" t="s">
        <v>3208</v>
      </c>
      <c r="L77" s="89"/>
      <c r="M77" s="70">
        <v>4554.4990234375</v>
      </c>
      <c r="N77" s="70">
        <v>6336.138671875</v>
      </c>
      <c r="O77" s="71"/>
      <c r="P77" s="72"/>
      <c r="Q77" s="72"/>
      <c r="R77" s="84"/>
      <c r="S77" s="48">
        <v>4</v>
      </c>
      <c r="T77" s="48">
        <v>0</v>
      </c>
      <c r="U77" s="49">
        <v>12</v>
      </c>
      <c r="V77" s="49">
        <v>0.25</v>
      </c>
      <c r="W77" s="49">
        <v>0</v>
      </c>
      <c r="X77" s="49">
        <v>2.3783750000000001</v>
      </c>
      <c r="Y77" s="49">
        <v>0</v>
      </c>
      <c r="Z77" s="49">
        <v>0</v>
      </c>
      <c r="AA77" s="73">
        <v>77</v>
      </c>
      <c r="AB77" s="73"/>
      <c r="AC77" s="74"/>
      <c r="AD77" s="76">
        <v>38</v>
      </c>
      <c r="AE77" s="76">
        <v>60832</v>
      </c>
      <c r="AF77" s="76">
        <v>922</v>
      </c>
      <c r="AG77" s="76">
        <v>193</v>
      </c>
      <c r="AH77" s="76">
        <v>-28800</v>
      </c>
      <c r="AI77" s="76" t="s">
        <v>1920</v>
      </c>
      <c r="AJ77" s="76"/>
      <c r="AK77" s="79" t="s">
        <v>2365</v>
      </c>
      <c r="AL77" s="76" t="s">
        <v>432</v>
      </c>
      <c r="AM77" s="78">
        <v>42669.246342592596</v>
      </c>
      <c r="AN77" s="76" t="s">
        <v>493</v>
      </c>
      <c r="AO77" s="79" t="s">
        <v>2885</v>
      </c>
      <c r="AP77" s="76" t="s">
        <v>64</v>
      </c>
      <c r="AQ77" s="48"/>
      <c r="AR77" s="48"/>
      <c r="AS77" s="48"/>
      <c r="AT77" s="48"/>
      <c r="AU77" s="48"/>
      <c r="AV77" s="48"/>
      <c r="AW77" s="48"/>
      <c r="AX77" s="48"/>
      <c r="AY77" s="48"/>
      <c r="AZ77" s="48"/>
      <c r="BA77" s="2"/>
      <c r="BB77" s="3"/>
      <c r="BC77" s="3"/>
      <c r="BD77" s="3"/>
      <c r="BE77" s="3"/>
    </row>
    <row r="78" spans="1:57" x14ac:dyDescent="0.25">
      <c r="A78" s="63" t="s">
        <v>606</v>
      </c>
      <c r="B78" s="64"/>
      <c r="C78" s="64"/>
      <c r="D78" s="65"/>
      <c r="E78" s="86"/>
      <c r="F78" s="85" t="s">
        <v>2574</v>
      </c>
      <c r="G78" s="87"/>
      <c r="H78" s="67" t="s">
        <v>606</v>
      </c>
      <c r="I78" s="68"/>
      <c r="J78" s="88"/>
      <c r="K78" s="67" t="s">
        <v>3209</v>
      </c>
      <c r="L78" s="89"/>
      <c r="M78" s="70">
        <v>2381.193359375</v>
      </c>
      <c r="N78" s="70">
        <v>7747.02197265625</v>
      </c>
      <c r="O78" s="71"/>
      <c r="P78" s="72"/>
      <c r="Q78" s="72"/>
      <c r="R78" s="84"/>
      <c r="S78" s="48">
        <v>0</v>
      </c>
      <c r="T78" s="48">
        <v>1</v>
      </c>
      <c r="U78" s="49">
        <v>0</v>
      </c>
      <c r="V78" s="49">
        <v>1</v>
      </c>
      <c r="W78" s="49">
        <v>0</v>
      </c>
      <c r="X78" s="49">
        <v>0.99999899999999997</v>
      </c>
      <c r="Y78" s="49">
        <v>0</v>
      </c>
      <c r="Z78" s="49">
        <v>0</v>
      </c>
      <c r="AA78" s="73">
        <v>78</v>
      </c>
      <c r="AB78" s="73"/>
      <c r="AC78" s="74"/>
      <c r="AD78" s="76">
        <v>632</v>
      </c>
      <c r="AE78" s="76">
        <v>83</v>
      </c>
      <c r="AF78" s="76">
        <v>995</v>
      </c>
      <c r="AG78" s="76">
        <v>77</v>
      </c>
      <c r="AH78" s="76"/>
      <c r="AI78" s="76" t="s">
        <v>1921</v>
      </c>
      <c r="AJ78" s="76" t="s">
        <v>2187</v>
      </c>
      <c r="AK78" s="76"/>
      <c r="AL78" s="76"/>
      <c r="AM78" s="78">
        <v>42959.84584490741</v>
      </c>
      <c r="AN78" s="76" t="s">
        <v>493</v>
      </c>
      <c r="AO78" s="79" t="s">
        <v>2886</v>
      </c>
      <c r="AP78" s="76" t="s">
        <v>65</v>
      </c>
      <c r="AQ78" s="48" t="s">
        <v>1116</v>
      </c>
      <c r="AR78" s="48" t="s">
        <v>1116</v>
      </c>
      <c r="AS78" s="48" t="s">
        <v>264</v>
      </c>
      <c r="AT78" s="48" t="s">
        <v>264</v>
      </c>
      <c r="AU78" s="48"/>
      <c r="AV78" s="48"/>
      <c r="AW78" s="93" t="s">
        <v>3604</v>
      </c>
      <c r="AX78" s="93" t="s">
        <v>3604</v>
      </c>
      <c r="AY78" s="93" t="s">
        <v>3814</v>
      </c>
      <c r="AZ78" s="93" t="s">
        <v>3814</v>
      </c>
      <c r="BA78" s="2"/>
      <c r="BB78" s="3"/>
      <c r="BC78" s="3"/>
      <c r="BD78" s="3"/>
      <c r="BE78" s="3"/>
    </row>
    <row r="79" spans="1:57" x14ac:dyDescent="0.25">
      <c r="A79" s="63" t="s">
        <v>821</v>
      </c>
      <c r="B79" s="64"/>
      <c r="C79" s="64"/>
      <c r="D79" s="65"/>
      <c r="E79" s="86"/>
      <c r="F79" s="85" t="s">
        <v>2575</v>
      </c>
      <c r="G79" s="87"/>
      <c r="H79" s="67" t="s">
        <v>821</v>
      </c>
      <c r="I79" s="68"/>
      <c r="J79" s="88"/>
      <c r="K79" s="67" t="s">
        <v>3210</v>
      </c>
      <c r="L79" s="89"/>
      <c r="M79" s="70">
        <v>3712.932861328125</v>
      </c>
      <c r="N79" s="70">
        <v>5116.8837890625</v>
      </c>
      <c r="O79" s="71"/>
      <c r="P79" s="72"/>
      <c r="Q79" s="72"/>
      <c r="R79" s="84"/>
      <c r="S79" s="48">
        <v>1</v>
      </c>
      <c r="T79" s="48">
        <v>0</v>
      </c>
      <c r="U79" s="49">
        <v>0</v>
      </c>
      <c r="V79" s="49">
        <v>1</v>
      </c>
      <c r="W79" s="49">
        <v>0</v>
      </c>
      <c r="X79" s="49">
        <v>0.99999899999999997</v>
      </c>
      <c r="Y79" s="49">
        <v>0</v>
      </c>
      <c r="Z79" s="49">
        <v>0</v>
      </c>
      <c r="AA79" s="73">
        <v>79</v>
      </c>
      <c r="AB79" s="73"/>
      <c r="AC79" s="74"/>
      <c r="AD79" s="76">
        <v>4555</v>
      </c>
      <c r="AE79" s="76">
        <v>519</v>
      </c>
      <c r="AF79" s="76">
        <v>17204</v>
      </c>
      <c r="AG79" s="76">
        <v>53</v>
      </c>
      <c r="AH79" s="76"/>
      <c r="AI79" s="76" t="s">
        <v>1922</v>
      </c>
      <c r="AJ79" s="76" t="s">
        <v>2188</v>
      </c>
      <c r="AK79" s="76"/>
      <c r="AL79" s="76"/>
      <c r="AM79" s="78">
        <v>42686.538668981484</v>
      </c>
      <c r="AN79" s="76" t="s">
        <v>493</v>
      </c>
      <c r="AO79" s="79" t="s">
        <v>2887</v>
      </c>
      <c r="AP79" s="76" t="s">
        <v>64</v>
      </c>
      <c r="AQ79" s="48"/>
      <c r="AR79" s="48"/>
      <c r="AS79" s="48"/>
      <c r="AT79" s="48"/>
      <c r="AU79" s="48"/>
      <c r="AV79" s="48"/>
      <c r="AW79" s="48"/>
      <c r="AX79" s="48"/>
      <c r="AY79" s="48"/>
      <c r="AZ79" s="48"/>
      <c r="BA79" s="2"/>
      <c r="BB79" s="3"/>
      <c r="BC79" s="3"/>
      <c r="BD79" s="3"/>
      <c r="BE79" s="3"/>
    </row>
    <row r="80" spans="1:57" x14ac:dyDescent="0.25">
      <c r="A80" s="63" t="s">
        <v>607</v>
      </c>
      <c r="B80" s="64"/>
      <c r="C80" s="64"/>
      <c r="D80" s="65"/>
      <c r="E80" s="86"/>
      <c r="F80" s="85" t="s">
        <v>2576</v>
      </c>
      <c r="G80" s="87"/>
      <c r="H80" s="67" t="s">
        <v>607</v>
      </c>
      <c r="I80" s="68"/>
      <c r="J80" s="88"/>
      <c r="K80" s="67" t="s">
        <v>3211</v>
      </c>
      <c r="L80" s="89"/>
      <c r="M80" s="70">
        <v>1175.6702880859375</v>
      </c>
      <c r="N80" s="70">
        <v>3380.490234375</v>
      </c>
      <c r="O80" s="71"/>
      <c r="P80" s="72"/>
      <c r="Q80" s="72"/>
      <c r="R80" s="84"/>
      <c r="S80" s="48">
        <v>1</v>
      </c>
      <c r="T80" s="48">
        <v>1</v>
      </c>
      <c r="U80" s="49">
        <v>0</v>
      </c>
      <c r="V80" s="49">
        <v>0</v>
      </c>
      <c r="W80" s="49">
        <v>0</v>
      </c>
      <c r="X80" s="49">
        <v>0.99999899999999997</v>
      </c>
      <c r="Y80" s="49">
        <v>0</v>
      </c>
      <c r="Z80" s="49" t="s">
        <v>3489</v>
      </c>
      <c r="AA80" s="73">
        <v>80</v>
      </c>
      <c r="AB80" s="73"/>
      <c r="AC80" s="74"/>
      <c r="AD80" s="76">
        <v>2068</v>
      </c>
      <c r="AE80" s="76">
        <v>1016</v>
      </c>
      <c r="AF80" s="76">
        <v>76610</v>
      </c>
      <c r="AG80" s="76">
        <v>17386</v>
      </c>
      <c r="AH80" s="76">
        <v>32400</v>
      </c>
      <c r="AI80" s="76" t="s">
        <v>1923</v>
      </c>
      <c r="AJ80" s="76" t="s">
        <v>2189</v>
      </c>
      <c r="AK80" s="79" t="s">
        <v>2366</v>
      </c>
      <c r="AL80" s="76" t="s">
        <v>439</v>
      </c>
      <c r="AM80" s="78">
        <v>40227.139108796298</v>
      </c>
      <c r="AN80" s="76" t="s">
        <v>493</v>
      </c>
      <c r="AO80" s="79" t="s">
        <v>2888</v>
      </c>
      <c r="AP80" s="76" t="s">
        <v>65</v>
      </c>
      <c r="AQ80" s="48"/>
      <c r="AR80" s="48"/>
      <c r="AS80" s="48"/>
      <c r="AT80" s="48"/>
      <c r="AU80" s="48"/>
      <c r="AV80" s="48"/>
      <c r="AW80" s="93" t="s">
        <v>3605</v>
      </c>
      <c r="AX80" s="93" t="s">
        <v>3605</v>
      </c>
      <c r="AY80" s="93" t="s">
        <v>3815</v>
      </c>
      <c r="AZ80" s="93" t="s">
        <v>3815</v>
      </c>
      <c r="BA80" s="2"/>
      <c r="BB80" s="3"/>
      <c r="BC80" s="3"/>
      <c r="BD80" s="3"/>
      <c r="BE80" s="3"/>
    </row>
    <row r="81" spans="1:57" x14ac:dyDescent="0.25">
      <c r="A81" s="63" t="s">
        <v>608</v>
      </c>
      <c r="B81" s="64"/>
      <c r="C81" s="64"/>
      <c r="D81" s="65"/>
      <c r="E81" s="86"/>
      <c r="F81" s="85" t="s">
        <v>2577</v>
      </c>
      <c r="G81" s="87"/>
      <c r="H81" s="67" t="s">
        <v>608</v>
      </c>
      <c r="I81" s="68"/>
      <c r="J81" s="88"/>
      <c r="K81" s="67" t="s">
        <v>3212</v>
      </c>
      <c r="L81" s="89"/>
      <c r="M81" s="70">
        <v>8213.900390625</v>
      </c>
      <c r="N81" s="70">
        <v>6720.40576171875</v>
      </c>
      <c r="O81" s="71"/>
      <c r="P81" s="72"/>
      <c r="Q81" s="72"/>
      <c r="R81" s="84"/>
      <c r="S81" s="48">
        <v>0</v>
      </c>
      <c r="T81" s="48">
        <v>1</v>
      </c>
      <c r="U81" s="49">
        <v>0</v>
      </c>
      <c r="V81" s="49">
        <v>1.1235999999999999E-2</v>
      </c>
      <c r="W81" s="49">
        <v>2.1739000000000001E-2</v>
      </c>
      <c r="X81" s="49">
        <v>0.55074999999999996</v>
      </c>
      <c r="Y81" s="49">
        <v>0</v>
      </c>
      <c r="Z81" s="49">
        <v>0</v>
      </c>
      <c r="AA81" s="73">
        <v>81</v>
      </c>
      <c r="AB81" s="73"/>
      <c r="AC81" s="74"/>
      <c r="AD81" s="76">
        <v>56</v>
      </c>
      <c r="AE81" s="76">
        <v>0</v>
      </c>
      <c r="AF81" s="76">
        <v>8</v>
      </c>
      <c r="AG81" s="76">
        <v>10</v>
      </c>
      <c r="AH81" s="76"/>
      <c r="AI81" s="76"/>
      <c r="AJ81" s="76" t="s">
        <v>2190</v>
      </c>
      <c r="AK81" s="76"/>
      <c r="AL81" s="76"/>
      <c r="AM81" s="78">
        <v>43090.442337962966</v>
      </c>
      <c r="AN81" s="76" t="s">
        <v>493</v>
      </c>
      <c r="AO81" s="79" t="s">
        <v>2889</v>
      </c>
      <c r="AP81" s="76" t="s">
        <v>65</v>
      </c>
      <c r="AQ81" s="48" t="s">
        <v>251</v>
      </c>
      <c r="AR81" s="48" t="s">
        <v>251</v>
      </c>
      <c r="AS81" s="48" t="s">
        <v>266</v>
      </c>
      <c r="AT81" s="48" t="s">
        <v>266</v>
      </c>
      <c r="AU81" s="48"/>
      <c r="AV81" s="48"/>
      <c r="AW81" s="93" t="s">
        <v>3571</v>
      </c>
      <c r="AX81" s="93" t="s">
        <v>3571</v>
      </c>
      <c r="AY81" s="93" t="s">
        <v>3781</v>
      </c>
      <c r="AZ81" s="93" t="s">
        <v>3781</v>
      </c>
      <c r="BA81" s="2"/>
      <c r="BB81" s="3"/>
      <c r="BC81" s="3"/>
      <c r="BD81" s="3"/>
      <c r="BE81" s="3"/>
    </row>
    <row r="82" spans="1:57" x14ac:dyDescent="0.25">
      <c r="A82" s="63" t="s">
        <v>609</v>
      </c>
      <c r="B82" s="64"/>
      <c r="C82" s="64"/>
      <c r="D82" s="65"/>
      <c r="E82" s="86"/>
      <c r="F82" s="85" t="s">
        <v>2578</v>
      </c>
      <c r="G82" s="87"/>
      <c r="H82" s="67" t="s">
        <v>609</v>
      </c>
      <c r="I82" s="68"/>
      <c r="J82" s="88"/>
      <c r="K82" s="67" t="s">
        <v>3213</v>
      </c>
      <c r="L82" s="89"/>
      <c r="M82" s="70">
        <v>2044.4898681640625</v>
      </c>
      <c r="N82" s="70">
        <v>3577.716552734375</v>
      </c>
      <c r="O82" s="71"/>
      <c r="P82" s="72"/>
      <c r="Q82" s="72"/>
      <c r="R82" s="84"/>
      <c r="S82" s="48">
        <v>1</v>
      </c>
      <c r="T82" s="48">
        <v>1</v>
      </c>
      <c r="U82" s="49">
        <v>0</v>
      </c>
      <c r="V82" s="49">
        <v>0</v>
      </c>
      <c r="W82" s="49">
        <v>0</v>
      </c>
      <c r="X82" s="49">
        <v>0.99999899999999997</v>
      </c>
      <c r="Y82" s="49">
        <v>0</v>
      </c>
      <c r="Z82" s="49" t="s">
        <v>3489</v>
      </c>
      <c r="AA82" s="73">
        <v>82</v>
      </c>
      <c r="AB82" s="73"/>
      <c r="AC82" s="74"/>
      <c r="AD82" s="76">
        <v>182</v>
      </c>
      <c r="AE82" s="76">
        <v>82</v>
      </c>
      <c r="AF82" s="76">
        <v>1920</v>
      </c>
      <c r="AG82" s="76">
        <v>2</v>
      </c>
      <c r="AH82" s="76">
        <v>-28800</v>
      </c>
      <c r="AI82" s="76" t="s">
        <v>1924</v>
      </c>
      <c r="AJ82" s="76" t="s">
        <v>2191</v>
      </c>
      <c r="AK82" s="79" t="s">
        <v>2367</v>
      </c>
      <c r="AL82" s="76" t="s">
        <v>432</v>
      </c>
      <c r="AM82" s="78">
        <v>40003.249178240738</v>
      </c>
      <c r="AN82" s="76" t="s">
        <v>493</v>
      </c>
      <c r="AO82" s="79" t="s">
        <v>2890</v>
      </c>
      <c r="AP82" s="76" t="s">
        <v>65</v>
      </c>
      <c r="AQ82" s="48" t="s">
        <v>1117</v>
      </c>
      <c r="AR82" s="48" t="s">
        <v>1117</v>
      </c>
      <c r="AS82" s="48" t="s">
        <v>275</v>
      </c>
      <c r="AT82" s="48" t="s">
        <v>275</v>
      </c>
      <c r="AU82" s="48" t="s">
        <v>282</v>
      </c>
      <c r="AV82" s="48" t="s">
        <v>282</v>
      </c>
      <c r="AW82" s="93" t="s">
        <v>3606</v>
      </c>
      <c r="AX82" s="93" t="s">
        <v>3606</v>
      </c>
      <c r="AY82" s="93" t="s">
        <v>3816</v>
      </c>
      <c r="AZ82" s="93" t="s">
        <v>3816</v>
      </c>
      <c r="BA82" s="2"/>
      <c r="BB82" s="3"/>
      <c r="BC82" s="3"/>
      <c r="BD82" s="3"/>
      <c r="BE82" s="3"/>
    </row>
    <row r="83" spans="1:57" x14ac:dyDescent="0.25">
      <c r="A83" s="63" t="s">
        <v>610</v>
      </c>
      <c r="B83" s="64"/>
      <c r="C83" s="64"/>
      <c r="D83" s="65"/>
      <c r="E83" s="86"/>
      <c r="F83" s="85" t="s">
        <v>2579</v>
      </c>
      <c r="G83" s="87"/>
      <c r="H83" s="67" t="s">
        <v>610</v>
      </c>
      <c r="I83" s="68"/>
      <c r="J83" s="88"/>
      <c r="K83" s="67" t="s">
        <v>3214</v>
      </c>
      <c r="L83" s="89"/>
      <c r="M83" s="70">
        <v>4551.95654296875</v>
      </c>
      <c r="N83" s="70">
        <v>3424.811767578125</v>
      </c>
      <c r="O83" s="71"/>
      <c r="P83" s="72"/>
      <c r="Q83" s="72"/>
      <c r="R83" s="84"/>
      <c r="S83" s="48">
        <v>0</v>
      </c>
      <c r="T83" s="48">
        <v>1</v>
      </c>
      <c r="U83" s="49">
        <v>0</v>
      </c>
      <c r="V83" s="49">
        <v>1</v>
      </c>
      <c r="W83" s="49">
        <v>0</v>
      </c>
      <c r="X83" s="49">
        <v>0.99999899999999997</v>
      </c>
      <c r="Y83" s="49">
        <v>0</v>
      </c>
      <c r="Z83" s="49">
        <v>0</v>
      </c>
      <c r="AA83" s="73">
        <v>83</v>
      </c>
      <c r="AB83" s="73"/>
      <c r="AC83" s="74"/>
      <c r="AD83" s="76">
        <v>73</v>
      </c>
      <c r="AE83" s="76">
        <v>75</v>
      </c>
      <c r="AF83" s="76">
        <v>756</v>
      </c>
      <c r="AG83" s="76">
        <v>219</v>
      </c>
      <c r="AH83" s="76"/>
      <c r="AI83" s="76" t="s">
        <v>1925</v>
      </c>
      <c r="AJ83" s="76" t="s">
        <v>2192</v>
      </c>
      <c r="AK83" s="76"/>
      <c r="AL83" s="76"/>
      <c r="AM83" s="78">
        <v>43046.523622685185</v>
      </c>
      <c r="AN83" s="76" t="s">
        <v>493</v>
      </c>
      <c r="AO83" s="79" t="s">
        <v>2891</v>
      </c>
      <c r="AP83" s="76" t="s">
        <v>65</v>
      </c>
      <c r="AQ83" s="48"/>
      <c r="AR83" s="48"/>
      <c r="AS83" s="48"/>
      <c r="AT83" s="48"/>
      <c r="AU83" s="48"/>
      <c r="AV83" s="48"/>
      <c r="AW83" s="93" t="s">
        <v>3607</v>
      </c>
      <c r="AX83" s="93" t="s">
        <v>3607</v>
      </c>
      <c r="AY83" s="93" t="s">
        <v>3817</v>
      </c>
      <c r="AZ83" s="93" t="s">
        <v>3817</v>
      </c>
      <c r="BA83" s="2"/>
      <c r="BB83" s="3"/>
      <c r="BC83" s="3"/>
      <c r="BD83" s="3"/>
      <c r="BE83" s="3"/>
    </row>
    <row r="84" spans="1:57" x14ac:dyDescent="0.25">
      <c r="A84" s="63" t="s">
        <v>822</v>
      </c>
      <c r="B84" s="64"/>
      <c r="C84" s="64"/>
      <c r="D84" s="65"/>
      <c r="E84" s="86"/>
      <c r="F84" s="85" t="s">
        <v>2580</v>
      </c>
      <c r="G84" s="87"/>
      <c r="H84" s="67" t="s">
        <v>822</v>
      </c>
      <c r="I84" s="68"/>
      <c r="J84" s="88"/>
      <c r="K84" s="67" t="s">
        <v>3215</v>
      </c>
      <c r="L84" s="89"/>
      <c r="M84" s="70">
        <v>5957.3759765625</v>
      </c>
      <c r="N84" s="70">
        <v>5961.24609375</v>
      </c>
      <c r="O84" s="71"/>
      <c r="P84" s="72"/>
      <c r="Q84" s="72"/>
      <c r="R84" s="84"/>
      <c r="S84" s="48">
        <v>1</v>
      </c>
      <c r="T84" s="48">
        <v>0</v>
      </c>
      <c r="U84" s="49">
        <v>0</v>
      </c>
      <c r="V84" s="49">
        <v>1</v>
      </c>
      <c r="W84" s="49">
        <v>0</v>
      </c>
      <c r="X84" s="49">
        <v>0.99999899999999997</v>
      </c>
      <c r="Y84" s="49">
        <v>0</v>
      </c>
      <c r="Z84" s="49">
        <v>0</v>
      </c>
      <c r="AA84" s="73">
        <v>84</v>
      </c>
      <c r="AB84" s="73"/>
      <c r="AC84" s="74"/>
      <c r="AD84" s="76">
        <v>47</v>
      </c>
      <c r="AE84" s="76">
        <v>51597</v>
      </c>
      <c r="AF84" s="76">
        <v>20340</v>
      </c>
      <c r="AG84" s="76">
        <v>418</v>
      </c>
      <c r="AH84" s="76">
        <v>32400</v>
      </c>
      <c r="AI84" s="76" t="s">
        <v>1926</v>
      </c>
      <c r="AJ84" s="76" t="s">
        <v>2193</v>
      </c>
      <c r="AK84" s="79" t="s">
        <v>2368</v>
      </c>
      <c r="AL84" s="76" t="s">
        <v>439</v>
      </c>
      <c r="AM84" s="78">
        <v>40707.569768518515</v>
      </c>
      <c r="AN84" s="76" t="s">
        <v>493</v>
      </c>
      <c r="AO84" s="79" t="s">
        <v>2892</v>
      </c>
      <c r="AP84" s="76" t="s">
        <v>64</v>
      </c>
      <c r="AQ84" s="48"/>
      <c r="AR84" s="48"/>
      <c r="AS84" s="48"/>
      <c r="AT84" s="48"/>
      <c r="AU84" s="48"/>
      <c r="AV84" s="48"/>
      <c r="AW84" s="48"/>
      <c r="AX84" s="48"/>
      <c r="AY84" s="48"/>
      <c r="AZ84" s="48"/>
      <c r="BA84" s="2"/>
      <c r="BB84" s="3"/>
      <c r="BC84" s="3"/>
      <c r="BD84" s="3"/>
      <c r="BE84" s="3"/>
    </row>
    <row r="85" spans="1:57" x14ac:dyDescent="0.25">
      <c r="A85" s="63" t="s">
        <v>611</v>
      </c>
      <c r="B85" s="64"/>
      <c r="C85" s="64"/>
      <c r="D85" s="65"/>
      <c r="E85" s="86"/>
      <c r="F85" s="85" t="s">
        <v>2581</v>
      </c>
      <c r="G85" s="87"/>
      <c r="H85" s="67" t="s">
        <v>611</v>
      </c>
      <c r="I85" s="68"/>
      <c r="J85" s="88"/>
      <c r="K85" s="67" t="s">
        <v>3216</v>
      </c>
      <c r="L85" s="89"/>
      <c r="M85" s="70">
        <v>4402.76171875</v>
      </c>
      <c r="N85" s="70">
        <v>855.19390869140625</v>
      </c>
      <c r="O85" s="71"/>
      <c r="P85" s="72"/>
      <c r="Q85" s="72"/>
      <c r="R85" s="84"/>
      <c r="S85" s="48">
        <v>0</v>
      </c>
      <c r="T85" s="48">
        <v>1</v>
      </c>
      <c r="U85" s="49">
        <v>0</v>
      </c>
      <c r="V85" s="49">
        <v>0.33333299999999999</v>
      </c>
      <c r="W85" s="49">
        <v>0</v>
      </c>
      <c r="X85" s="49">
        <v>0.77026899999999998</v>
      </c>
      <c r="Y85" s="49">
        <v>0</v>
      </c>
      <c r="Z85" s="49">
        <v>0</v>
      </c>
      <c r="AA85" s="73">
        <v>85</v>
      </c>
      <c r="AB85" s="73"/>
      <c r="AC85" s="74"/>
      <c r="AD85" s="76">
        <v>1168</v>
      </c>
      <c r="AE85" s="76">
        <v>656</v>
      </c>
      <c r="AF85" s="76">
        <v>45812</v>
      </c>
      <c r="AG85" s="76">
        <v>325</v>
      </c>
      <c r="AH85" s="76">
        <v>32400</v>
      </c>
      <c r="AI85" s="76" t="s">
        <v>1927</v>
      </c>
      <c r="AJ85" s="76" t="s">
        <v>2194</v>
      </c>
      <c r="AK85" s="79" t="s">
        <v>2369</v>
      </c>
      <c r="AL85" s="76" t="s">
        <v>439</v>
      </c>
      <c r="AM85" s="78">
        <v>40294.51190972222</v>
      </c>
      <c r="AN85" s="76" t="s">
        <v>493</v>
      </c>
      <c r="AO85" s="79" t="s">
        <v>2893</v>
      </c>
      <c r="AP85" s="76" t="s">
        <v>65</v>
      </c>
      <c r="AQ85" s="48" t="s">
        <v>1118</v>
      </c>
      <c r="AR85" s="48" t="s">
        <v>1118</v>
      </c>
      <c r="AS85" s="48" t="s">
        <v>271</v>
      </c>
      <c r="AT85" s="48" t="s">
        <v>271</v>
      </c>
      <c r="AU85" s="48"/>
      <c r="AV85" s="48"/>
      <c r="AW85" s="93" t="s">
        <v>3608</v>
      </c>
      <c r="AX85" s="93" t="s">
        <v>3608</v>
      </c>
      <c r="AY85" s="93" t="s">
        <v>3818</v>
      </c>
      <c r="AZ85" s="93" t="s">
        <v>3818</v>
      </c>
      <c r="BA85" s="2"/>
      <c r="BB85" s="3"/>
      <c r="BC85" s="3"/>
      <c r="BD85" s="3"/>
      <c r="BE85" s="3"/>
    </row>
    <row r="86" spans="1:57" x14ac:dyDescent="0.25">
      <c r="A86" s="63" t="s">
        <v>823</v>
      </c>
      <c r="B86" s="64"/>
      <c r="C86" s="64"/>
      <c r="D86" s="65"/>
      <c r="E86" s="86"/>
      <c r="F86" s="85" t="s">
        <v>2582</v>
      </c>
      <c r="G86" s="87"/>
      <c r="H86" s="67" t="s">
        <v>823</v>
      </c>
      <c r="I86" s="68"/>
      <c r="J86" s="88"/>
      <c r="K86" s="67" t="s">
        <v>3217</v>
      </c>
      <c r="L86" s="89"/>
      <c r="M86" s="70">
        <v>6424.9384765625</v>
      </c>
      <c r="N86" s="70">
        <v>3559.068115234375</v>
      </c>
      <c r="O86" s="71"/>
      <c r="P86" s="72"/>
      <c r="Q86" s="72"/>
      <c r="R86" s="84"/>
      <c r="S86" s="48">
        <v>2</v>
      </c>
      <c r="T86" s="48">
        <v>0</v>
      </c>
      <c r="U86" s="49">
        <v>2</v>
      </c>
      <c r="V86" s="49">
        <v>0.5</v>
      </c>
      <c r="W86" s="49">
        <v>0</v>
      </c>
      <c r="X86" s="49">
        <v>1.459457</v>
      </c>
      <c r="Y86" s="49">
        <v>0</v>
      </c>
      <c r="Z86" s="49">
        <v>0</v>
      </c>
      <c r="AA86" s="73">
        <v>86</v>
      </c>
      <c r="AB86" s="73"/>
      <c r="AC86" s="74"/>
      <c r="AD86" s="76">
        <v>142</v>
      </c>
      <c r="AE86" s="76">
        <v>61051</v>
      </c>
      <c r="AF86" s="76">
        <v>199442</v>
      </c>
      <c r="AG86" s="76">
        <v>709</v>
      </c>
      <c r="AH86" s="76">
        <v>28800</v>
      </c>
      <c r="AI86" s="76" t="s">
        <v>1928</v>
      </c>
      <c r="AJ86" s="76"/>
      <c r="AK86" s="79" t="s">
        <v>2370</v>
      </c>
      <c r="AL86" s="76" t="s">
        <v>436</v>
      </c>
      <c r="AM86" s="78">
        <v>41019.196550925924</v>
      </c>
      <c r="AN86" s="76" t="s">
        <v>493</v>
      </c>
      <c r="AO86" s="79" t="s">
        <v>2894</v>
      </c>
      <c r="AP86" s="76" t="s">
        <v>64</v>
      </c>
      <c r="AQ86" s="48"/>
      <c r="AR86" s="48"/>
      <c r="AS86" s="48"/>
      <c r="AT86" s="48"/>
      <c r="AU86" s="48"/>
      <c r="AV86" s="48"/>
      <c r="AW86" s="48"/>
      <c r="AX86" s="48"/>
      <c r="AY86" s="48"/>
      <c r="AZ86" s="48"/>
      <c r="BA86" s="2"/>
      <c r="BB86" s="3"/>
      <c r="BC86" s="3"/>
      <c r="BD86" s="3"/>
      <c r="BE86" s="3"/>
    </row>
    <row r="87" spans="1:57" x14ac:dyDescent="0.25">
      <c r="A87" s="63" t="s">
        <v>612</v>
      </c>
      <c r="B87" s="64"/>
      <c r="C87" s="64"/>
      <c r="D87" s="65"/>
      <c r="E87" s="86"/>
      <c r="F87" s="85" t="s">
        <v>2583</v>
      </c>
      <c r="G87" s="87"/>
      <c r="H87" s="67" t="s">
        <v>612</v>
      </c>
      <c r="I87" s="68"/>
      <c r="J87" s="88"/>
      <c r="K87" s="67" t="s">
        <v>3218</v>
      </c>
      <c r="L87" s="89"/>
      <c r="M87" s="70">
        <v>8663.7587890625</v>
      </c>
      <c r="N87" s="70">
        <v>1502.59423828125</v>
      </c>
      <c r="O87" s="71"/>
      <c r="P87" s="72"/>
      <c r="Q87" s="72"/>
      <c r="R87" s="84"/>
      <c r="S87" s="48">
        <v>0</v>
      </c>
      <c r="T87" s="48">
        <v>1</v>
      </c>
      <c r="U87" s="49">
        <v>0</v>
      </c>
      <c r="V87" s="49">
        <v>0.33333299999999999</v>
      </c>
      <c r="W87" s="49">
        <v>0</v>
      </c>
      <c r="X87" s="49">
        <v>0.77026899999999998</v>
      </c>
      <c r="Y87" s="49">
        <v>0</v>
      </c>
      <c r="Z87" s="49">
        <v>0</v>
      </c>
      <c r="AA87" s="73">
        <v>87</v>
      </c>
      <c r="AB87" s="73"/>
      <c r="AC87" s="74"/>
      <c r="AD87" s="76">
        <v>23</v>
      </c>
      <c r="AE87" s="76">
        <v>11</v>
      </c>
      <c r="AF87" s="76">
        <v>39</v>
      </c>
      <c r="AG87" s="76">
        <v>19</v>
      </c>
      <c r="AH87" s="76"/>
      <c r="AI87" s="76" t="s">
        <v>1929</v>
      </c>
      <c r="AJ87" s="76" t="s">
        <v>2195</v>
      </c>
      <c r="AK87" s="76"/>
      <c r="AL87" s="76"/>
      <c r="AM87" s="78">
        <v>42101.948622685188</v>
      </c>
      <c r="AN87" s="76" t="s">
        <v>493</v>
      </c>
      <c r="AO87" s="79" t="s">
        <v>2895</v>
      </c>
      <c r="AP87" s="76" t="s">
        <v>65</v>
      </c>
      <c r="AQ87" s="48"/>
      <c r="AR87" s="48"/>
      <c r="AS87" s="48"/>
      <c r="AT87" s="48"/>
      <c r="AU87" s="48" t="s">
        <v>1257</v>
      </c>
      <c r="AV87" s="48" t="s">
        <v>1257</v>
      </c>
      <c r="AW87" s="93" t="s">
        <v>3609</v>
      </c>
      <c r="AX87" s="93" t="s">
        <v>3609</v>
      </c>
      <c r="AY87" s="93" t="s">
        <v>3819</v>
      </c>
      <c r="AZ87" s="93" t="s">
        <v>3819</v>
      </c>
      <c r="BA87" s="2"/>
      <c r="BB87" s="3"/>
      <c r="BC87" s="3"/>
      <c r="BD87" s="3"/>
      <c r="BE87" s="3"/>
    </row>
    <row r="88" spans="1:57" x14ac:dyDescent="0.25">
      <c r="A88" s="63" t="s">
        <v>613</v>
      </c>
      <c r="B88" s="64"/>
      <c r="C88" s="64"/>
      <c r="D88" s="65"/>
      <c r="E88" s="86"/>
      <c r="F88" s="85" t="s">
        <v>2584</v>
      </c>
      <c r="G88" s="87"/>
      <c r="H88" s="67" t="s">
        <v>613</v>
      </c>
      <c r="I88" s="68"/>
      <c r="J88" s="88"/>
      <c r="K88" s="67" t="s">
        <v>3219</v>
      </c>
      <c r="L88" s="89"/>
      <c r="M88" s="70">
        <v>4929.61376953125</v>
      </c>
      <c r="N88" s="70">
        <v>7901.27587890625</v>
      </c>
      <c r="O88" s="71"/>
      <c r="P88" s="72"/>
      <c r="Q88" s="72"/>
      <c r="R88" s="84"/>
      <c r="S88" s="48">
        <v>0</v>
      </c>
      <c r="T88" s="48">
        <v>1</v>
      </c>
      <c r="U88" s="49">
        <v>0</v>
      </c>
      <c r="V88" s="49">
        <v>1.1235999999999999E-2</v>
      </c>
      <c r="W88" s="49">
        <v>2.1739000000000001E-2</v>
      </c>
      <c r="X88" s="49">
        <v>0.55074999999999996</v>
      </c>
      <c r="Y88" s="49">
        <v>0</v>
      </c>
      <c r="Z88" s="49">
        <v>0</v>
      </c>
      <c r="AA88" s="73">
        <v>88</v>
      </c>
      <c r="AB88" s="73"/>
      <c r="AC88" s="74"/>
      <c r="AD88" s="76">
        <v>0</v>
      </c>
      <c r="AE88" s="76">
        <v>0</v>
      </c>
      <c r="AF88" s="76">
        <v>3</v>
      </c>
      <c r="AG88" s="76">
        <v>12</v>
      </c>
      <c r="AH88" s="76"/>
      <c r="AI88" s="76" t="s">
        <v>1930</v>
      </c>
      <c r="AJ88" s="76"/>
      <c r="AK88" s="76"/>
      <c r="AL88" s="76"/>
      <c r="AM88" s="78">
        <v>42917.847905092596</v>
      </c>
      <c r="AN88" s="76" t="s">
        <v>493</v>
      </c>
      <c r="AO88" s="79" t="s">
        <v>2896</v>
      </c>
      <c r="AP88" s="76" t="s">
        <v>65</v>
      </c>
      <c r="AQ88" s="48" t="s">
        <v>251</v>
      </c>
      <c r="AR88" s="48" t="s">
        <v>251</v>
      </c>
      <c r="AS88" s="48" t="s">
        <v>266</v>
      </c>
      <c r="AT88" s="48" t="s">
        <v>266</v>
      </c>
      <c r="AU88" s="48"/>
      <c r="AV88" s="48"/>
      <c r="AW88" s="93" t="s">
        <v>3571</v>
      </c>
      <c r="AX88" s="93" t="s">
        <v>3571</v>
      </c>
      <c r="AY88" s="93" t="s">
        <v>3781</v>
      </c>
      <c r="AZ88" s="93" t="s">
        <v>3781</v>
      </c>
      <c r="BA88" s="2"/>
      <c r="BB88" s="3"/>
      <c r="BC88" s="3"/>
      <c r="BD88" s="3"/>
      <c r="BE88" s="3"/>
    </row>
    <row r="89" spans="1:57" x14ac:dyDescent="0.25">
      <c r="A89" s="63" t="s">
        <v>614</v>
      </c>
      <c r="B89" s="64"/>
      <c r="C89" s="64"/>
      <c r="D89" s="65"/>
      <c r="E89" s="86"/>
      <c r="F89" s="85" t="s">
        <v>2585</v>
      </c>
      <c r="G89" s="87"/>
      <c r="H89" s="67" t="s">
        <v>614</v>
      </c>
      <c r="I89" s="68"/>
      <c r="J89" s="88"/>
      <c r="K89" s="67" t="s">
        <v>3220</v>
      </c>
      <c r="L89" s="89"/>
      <c r="M89" s="70">
        <v>6702.0830078125</v>
      </c>
      <c r="N89" s="70">
        <v>980.57763671875</v>
      </c>
      <c r="O89" s="71"/>
      <c r="P89" s="72"/>
      <c r="Q89" s="72"/>
      <c r="R89" s="84"/>
      <c r="S89" s="48">
        <v>0</v>
      </c>
      <c r="T89" s="48">
        <v>1</v>
      </c>
      <c r="U89" s="49">
        <v>0</v>
      </c>
      <c r="V89" s="49">
        <v>1</v>
      </c>
      <c r="W89" s="49">
        <v>0</v>
      </c>
      <c r="X89" s="49">
        <v>0.99999899999999997</v>
      </c>
      <c r="Y89" s="49">
        <v>0</v>
      </c>
      <c r="Z89" s="49">
        <v>0</v>
      </c>
      <c r="AA89" s="73">
        <v>89</v>
      </c>
      <c r="AB89" s="73"/>
      <c r="AC89" s="74"/>
      <c r="AD89" s="76">
        <v>676</v>
      </c>
      <c r="AE89" s="76">
        <v>586</v>
      </c>
      <c r="AF89" s="76">
        <v>6297</v>
      </c>
      <c r="AG89" s="76">
        <v>57</v>
      </c>
      <c r="AH89" s="76">
        <v>0</v>
      </c>
      <c r="AI89" s="76" t="s">
        <v>1931</v>
      </c>
      <c r="AJ89" s="76" t="s">
        <v>2196</v>
      </c>
      <c r="AK89" s="79" t="s">
        <v>2371</v>
      </c>
      <c r="AL89" s="76" t="s">
        <v>446</v>
      </c>
      <c r="AM89" s="78">
        <v>40509.63380787037</v>
      </c>
      <c r="AN89" s="76" t="s">
        <v>493</v>
      </c>
      <c r="AO89" s="79" t="s">
        <v>2897</v>
      </c>
      <c r="AP89" s="76" t="s">
        <v>65</v>
      </c>
      <c r="AQ89" s="48" t="s">
        <v>1119</v>
      </c>
      <c r="AR89" s="48" t="s">
        <v>1119</v>
      </c>
      <c r="AS89" s="48" t="s">
        <v>1224</v>
      </c>
      <c r="AT89" s="48" t="s">
        <v>1224</v>
      </c>
      <c r="AU89" s="48"/>
      <c r="AV89" s="48"/>
      <c r="AW89" s="93" t="s">
        <v>3610</v>
      </c>
      <c r="AX89" s="93" t="s">
        <v>3610</v>
      </c>
      <c r="AY89" s="93" t="s">
        <v>3820</v>
      </c>
      <c r="AZ89" s="93" t="s">
        <v>3820</v>
      </c>
      <c r="BA89" s="2"/>
      <c r="BB89" s="3"/>
      <c r="BC89" s="3"/>
      <c r="BD89" s="3"/>
      <c r="BE89" s="3"/>
    </row>
    <row r="90" spans="1:57" x14ac:dyDescent="0.25">
      <c r="A90" s="63" t="s">
        <v>824</v>
      </c>
      <c r="B90" s="64"/>
      <c r="C90" s="64"/>
      <c r="D90" s="65"/>
      <c r="E90" s="86"/>
      <c r="F90" s="85" t="s">
        <v>2586</v>
      </c>
      <c r="G90" s="87"/>
      <c r="H90" s="67" t="s">
        <v>824</v>
      </c>
      <c r="I90" s="68"/>
      <c r="J90" s="88"/>
      <c r="K90" s="67" t="s">
        <v>3221</v>
      </c>
      <c r="L90" s="89"/>
      <c r="M90" s="70">
        <v>3863.205078125</v>
      </c>
      <c r="N90" s="70">
        <v>1349.575927734375</v>
      </c>
      <c r="O90" s="71"/>
      <c r="P90" s="72"/>
      <c r="Q90" s="72"/>
      <c r="R90" s="84"/>
      <c r="S90" s="48">
        <v>1</v>
      </c>
      <c r="T90" s="48">
        <v>0</v>
      </c>
      <c r="U90" s="49">
        <v>0</v>
      </c>
      <c r="V90" s="49">
        <v>1</v>
      </c>
      <c r="W90" s="49">
        <v>0</v>
      </c>
      <c r="X90" s="49">
        <v>0.99999899999999997</v>
      </c>
      <c r="Y90" s="49">
        <v>0</v>
      </c>
      <c r="Z90" s="49">
        <v>0</v>
      </c>
      <c r="AA90" s="73">
        <v>90</v>
      </c>
      <c r="AB90" s="73"/>
      <c r="AC90" s="74"/>
      <c r="AD90" s="76">
        <v>3288</v>
      </c>
      <c r="AE90" s="76">
        <v>6614</v>
      </c>
      <c r="AF90" s="76">
        <v>24982</v>
      </c>
      <c r="AG90" s="76">
        <v>17089</v>
      </c>
      <c r="AH90" s="76">
        <v>0</v>
      </c>
      <c r="AI90" s="76" t="s">
        <v>1932</v>
      </c>
      <c r="AJ90" s="76" t="s">
        <v>2197</v>
      </c>
      <c r="AK90" s="79" t="s">
        <v>2372</v>
      </c>
      <c r="AL90" s="76" t="s">
        <v>446</v>
      </c>
      <c r="AM90" s="78">
        <v>39820.775509259256</v>
      </c>
      <c r="AN90" s="76" t="s">
        <v>493</v>
      </c>
      <c r="AO90" s="79" t="s">
        <v>2898</v>
      </c>
      <c r="AP90" s="76" t="s">
        <v>64</v>
      </c>
      <c r="AQ90" s="48"/>
      <c r="AR90" s="48"/>
      <c r="AS90" s="48"/>
      <c r="AT90" s="48"/>
      <c r="AU90" s="48"/>
      <c r="AV90" s="48"/>
      <c r="AW90" s="48"/>
      <c r="AX90" s="48"/>
      <c r="AY90" s="48"/>
      <c r="AZ90" s="48"/>
      <c r="BA90" s="2"/>
      <c r="BB90" s="3"/>
      <c r="BC90" s="3"/>
      <c r="BD90" s="3"/>
      <c r="BE90" s="3"/>
    </row>
    <row r="91" spans="1:57" x14ac:dyDescent="0.25">
      <c r="A91" s="63" t="s">
        <v>615</v>
      </c>
      <c r="B91" s="64"/>
      <c r="C91" s="64"/>
      <c r="D91" s="65"/>
      <c r="E91" s="86"/>
      <c r="F91" s="85" t="s">
        <v>2587</v>
      </c>
      <c r="G91" s="87"/>
      <c r="H91" s="67" t="s">
        <v>615</v>
      </c>
      <c r="I91" s="68"/>
      <c r="J91" s="88"/>
      <c r="K91" s="67" t="s">
        <v>3222</v>
      </c>
      <c r="L91" s="89"/>
      <c r="M91" s="70">
        <v>9012.4169921875</v>
      </c>
      <c r="N91" s="70">
        <v>4670.5263671875</v>
      </c>
      <c r="O91" s="71"/>
      <c r="P91" s="72"/>
      <c r="Q91" s="72"/>
      <c r="R91" s="84"/>
      <c r="S91" s="48">
        <v>0</v>
      </c>
      <c r="T91" s="48">
        <v>1</v>
      </c>
      <c r="U91" s="49">
        <v>0</v>
      </c>
      <c r="V91" s="49">
        <v>1.1235999999999999E-2</v>
      </c>
      <c r="W91" s="49">
        <v>2.1739000000000001E-2</v>
      </c>
      <c r="X91" s="49">
        <v>0.55074999999999996</v>
      </c>
      <c r="Y91" s="49">
        <v>0</v>
      </c>
      <c r="Z91" s="49">
        <v>0</v>
      </c>
      <c r="AA91" s="73">
        <v>91</v>
      </c>
      <c r="AB91" s="73"/>
      <c r="AC91" s="74"/>
      <c r="AD91" s="76">
        <v>27</v>
      </c>
      <c r="AE91" s="76">
        <v>0</v>
      </c>
      <c r="AF91" s="76">
        <v>42</v>
      </c>
      <c r="AG91" s="76">
        <v>31</v>
      </c>
      <c r="AH91" s="76"/>
      <c r="AI91" s="76"/>
      <c r="AJ91" s="76"/>
      <c r="AK91" s="76"/>
      <c r="AL91" s="76"/>
      <c r="AM91" s="78">
        <v>42949.741018518522</v>
      </c>
      <c r="AN91" s="76" t="s">
        <v>493</v>
      </c>
      <c r="AO91" s="79" t="s">
        <v>2899</v>
      </c>
      <c r="AP91" s="76" t="s">
        <v>65</v>
      </c>
      <c r="AQ91" s="48" t="s">
        <v>251</v>
      </c>
      <c r="AR91" s="48" t="s">
        <v>251</v>
      </c>
      <c r="AS91" s="48" t="s">
        <v>266</v>
      </c>
      <c r="AT91" s="48" t="s">
        <v>266</v>
      </c>
      <c r="AU91" s="48"/>
      <c r="AV91" s="48"/>
      <c r="AW91" s="93" t="s">
        <v>3571</v>
      </c>
      <c r="AX91" s="93" t="s">
        <v>3571</v>
      </c>
      <c r="AY91" s="93" t="s">
        <v>3781</v>
      </c>
      <c r="AZ91" s="93" t="s">
        <v>3781</v>
      </c>
      <c r="BA91" s="2"/>
      <c r="BB91" s="3"/>
      <c r="BC91" s="3"/>
      <c r="BD91" s="3"/>
      <c r="BE91" s="3"/>
    </row>
    <row r="92" spans="1:57" x14ac:dyDescent="0.25">
      <c r="A92" s="63" t="s">
        <v>616</v>
      </c>
      <c r="B92" s="64"/>
      <c r="C92" s="64"/>
      <c r="D92" s="65"/>
      <c r="E92" s="86"/>
      <c r="F92" s="85" t="s">
        <v>2588</v>
      </c>
      <c r="G92" s="87"/>
      <c r="H92" s="67" t="s">
        <v>616</v>
      </c>
      <c r="I92" s="68"/>
      <c r="J92" s="88"/>
      <c r="K92" s="67" t="s">
        <v>3223</v>
      </c>
      <c r="L92" s="89"/>
      <c r="M92" s="70">
        <v>524.44366455078125</v>
      </c>
      <c r="N92" s="70">
        <v>6493.80029296875</v>
      </c>
      <c r="O92" s="71"/>
      <c r="P92" s="72"/>
      <c r="Q92" s="72"/>
      <c r="R92" s="84"/>
      <c r="S92" s="48">
        <v>1</v>
      </c>
      <c r="T92" s="48">
        <v>1</v>
      </c>
      <c r="U92" s="49">
        <v>0</v>
      </c>
      <c r="V92" s="49">
        <v>0</v>
      </c>
      <c r="W92" s="49">
        <v>0</v>
      </c>
      <c r="X92" s="49">
        <v>0.99999899999999997</v>
      </c>
      <c r="Y92" s="49">
        <v>0</v>
      </c>
      <c r="Z92" s="49" t="s">
        <v>3489</v>
      </c>
      <c r="AA92" s="73">
        <v>92</v>
      </c>
      <c r="AB92" s="73"/>
      <c r="AC92" s="74"/>
      <c r="AD92" s="76">
        <v>276</v>
      </c>
      <c r="AE92" s="76">
        <v>238</v>
      </c>
      <c r="AF92" s="76">
        <v>15035</v>
      </c>
      <c r="AG92" s="76">
        <v>6261</v>
      </c>
      <c r="AH92" s="76"/>
      <c r="AI92" s="76" t="s">
        <v>1933</v>
      </c>
      <c r="AJ92" s="76" t="s">
        <v>2198</v>
      </c>
      <c r="AK92" s="76"/>
      <c r="AL92" s="76"/>
      <c r="AM92" s="78">
        <v>41156.389884259261</v>
      </c>
      <c r="AN92" s="76" t="s">
        <v>493</v>
      </c>
      <c r="AO92" s="79" t="s">
        <v>2900</v>
      </c>
      <c r="AP92" s="76" t="s">
        <v>65</v>
      </c>
      <c r="AQ92" s="48"/>
      <c r="AR92" s="48"/>
      <c r="AS92" s="48"/>
      <c r="AT92" s="48"/>
      <c r="AU92" s="48"/>
      <c r="AV92" s="48"/>
      <c r="AW92" s="93" t="s">
        <v>3611</v>
      </c>
      <c r="AX92" s="93" t="s">
        <v>3611</v>
      </c>
      <c r="AY92" s="93" t="s">
        <v>3821</v>
      </c>
      <c r="AZ92" s="93" t="s">
        <v>3821</v>
      </c>
      <c r="BA92" s="2"/>
      <c r="BB92" s="3"/>
      <c r="BC92" s="3"/>
      <c r="BD92" s="3"/>
      <c r="BE92" s="3"/>
    </row>
    <row r="93" spans="1:57" x14ac:dyDescent="0.25">
      <c r="A93" s="63" t="s">
        <v>617</v>
      </c>
      <c r="B93" s="64"/>
      <c r="C93" s="64"/>
      <c r="D93" s="65"/>
      <c r="E93" s="86"/>
      <c r="F93" s="85" t="s">
        <v>2589</v>
      </c>
      <c r="G93" s="87"/>
      <c r="H93" s="67" t="s">
        <v>617</v>
      </c>
      <c r="I93" s="68"/>
      <c r="J93" s="88"/>
      <c r="K93" s="67" t="s">
        <v>3224</v>
      </c>
      <c r="L93" s="89"/>
      <c r="M93" s="70">
        <v>4060.494140625</v>
      </c>
      <c r="N93" s="70">
        <v>514.5208740234375</v>
      </c>
      <c r="O93" s="71"/>
      <c r="P93" s="72"/>
      <c r="Q93" s="72"/>
      <c r="R93" s="84"/>
      <c r="S93" s="48">
        <v>1</v>
      </c>
      <c r="T93" s="48">
        <v>1</v>
      </c>
      <c r="U93" s="49">
        <v>0</v>
      </c>
      <c r="V93" s="49">
        <v>0</v>
      </c>
      <c r="W93" s="49">
        <v>0</v>
      </c>
      <c r="X93" s="49">
        <v>0.99999899999999997</v>
      </c>
      <c r="Y93" s="49">
        <v>0</v>
      </c>
      <c r="Z93" s="49" t="s">
        <v>3489</v>
      </c>
      <c r="AA93" s="73">
        <v>93</v>
      </c>
      <c r="AB93" s="73"/>
      <c r="AC93" s="74"/>
      <c r="AD93" s="76">
        <v>94</v>
      </c>
      <c r="AE93" s="76">
        <v>143</v>
      </c>
      <c r="AF93" s="76">
        <v>18062</v>
      </c>
      <c r="AG93" s="76">
        <v>815</v>
      </c>
      <c r="AH93" s="76">
        <v>32400</v>
      </c>
      <c r="AI93" s="76" t="s">
        <v>1934</v>
      </c>
      <c r="AJ93" s="76"/>
      <c r="AK93" s="79" t="s">
        <v>2373</v>
      </c>
      <c r="AL93" s="76" t="s">
        <v>439</v>
      </c>
      <c r="AM93" s="78">
        <v>41046.760671296295</v>
      </c>
      <c r="AN93" s="76" t="s">
        <v>493</v>
      </c>
      <c r="AO93" s="79" t="s">
        <v>2901</v>
      </c>
      <c r="AP93" s="76" t="s">
        <v>65</v>
      </c>
      <c r="AQ93" s="48" t="s">
        <v>1120</v>
      </c>
      <c r="AR93" s="48" t="s">
        <v>1120</v>
      </c>
      <c r="AS93" s="48" t="s">
        <v>272</v>
      </c>
      <c r="AT93" s="48" t="s">
        <v>272</v>
      </c>
      <c r="AU93" s="48"/>
      <c r="AV93" s="48"/>
      <c r="AW93" s="93" t="s">
        <v>3612</v>
      </c>
      <c r="AX93" s="93" t="s">
        <v>3612</v>
      </c>
      <c r="AY93" s="93" t="s">
        <v>3822</v>
      </c>
      <c r="AZ93" s="93" t="s">
        <v>3822</v>
      </c>
      <c r="BA93" s="2"/>
      <c r="BB93" s="3"/>
      <c r="BC93" s="3"/>
      <c r="BD93" s="3"/>
      <c r="BE93" s="3"/>
    </row>
    <row r="94" spans="1:57" x14ac:dyDescent="0.25">
      <c r="A94" s="63" t="s">
        <v>618</v>
      </c>
      <c r="B94" s="64"/>
      <c r="C94" s="64"/>
      <c r="D94" s="65"/>
      <c r="E94" s="86"/>
      <c r="F94" s="85" t="s">
        <v>2590</v>
      </c>
      <c r="G94" s="87"/>
      <c r="H94" s="67" t="s">
        <v>618</v>
      </c>
      <c r="I94" s="68"/>
      <c r="J94" s="88"/>
      <c r="K94" s="67" t="s">
        <v>3225</v>
      </c>
      <c r="L94" s="89"/>
      <c r="M94" s="70">
        <v>1267.809814453125</v>
      </c>
      <c r="N94" s="70">
        <v>2370.476318359375</v>
      </c>
      <c r="O94" s="71"/>
      <c r="P94" s="72"/>
      <c r="Q94" s="72"/>
      <c r="R94" s="84"/>
      <c r="S94" s="48">
        <v>0</v>
      </c>
      <c r="T94" s="48">
        <v>1</v>
      </c>
      <c r="U94" s="49">
        <v>0</v>
      </c>
      <c r="V94" s="49">
        <v>1.1235999999999999E-2</v>
      </c>
      <c r="W94" s="49">
        <v>2.1739000000000001E-2</v>
      </c>
      <c r="X94" s="49">
        <v>0.55074999999999996</v>
      </c>
      <c r="Y94" s="49">
        <v>0</v>
      </c>
      <c r="Z94" s="49">
        <v>0</v>
      </c>
      <c r="AA94" s="73">
        <v>94</v>
      </c>
      <c r="AB94" s="73"/>
      <c r="AC94" s="74"/>
      <c r="AD94" s="76">
        <v>57</v>
      </c>
      <c r="AE94" s="76">
        <v>1</v>
      </c>
      <c r="AF94" s="76">
        <v>11</v>
      </c>
      <c r="AG94" s="76">
        <v>5</v>
      </c>
      <c r="AH94" s="76"/>
      <c r="AI94" s="76"/>
      <c r="AJ94" s="76" t="s">
        <v>2199</v>
      </c>
      <c r="AK94" s="76"/>
      <c r="AL94" s="76"/>
      <c r="AM94" s="78">
        <v>43072.786249999997</v>
      </c>
      <c r="AN94" s="76" t="s">
        <v>493</v>
      </c>
      <c r="AO94" s="79" t="s">
        <v>2902</v>
      </c>
      <c r="AP94" s="76" t="s">
        <v>65</v>
      </c>
      <c r="AQ94" s="48" t="s">
        <v>252</v>
      </c>
      <c r="AR94" s="48" t="s">
        <v>252</v>
      </c>
      <c r="AS94" s="48" t="s">
        <v>266</v>
      </c>
      <c r="AT94" s="48" t="s">
        <v>266</v>
      </c>
      <c r="AU94" s="48"/>
      <c r="AV94" s="48"/>
      <c r="AW94" s="93" t="s">
        <v>3565</v>
      </c>
      <c r="AX94" s="93" t="s">
        <v>3565</v>
      </c>
      <c r="AY94" s="93" t="s">
        <v>3775</v>
      </c>
      <c r="AZ94" s="93" t="s">
        <v>3775</v>
      </c>
      <c r="BA94" s="2"/>
      <c r="BB94" s="3"/>
      <c r="BC94" s="3"/>
      <c r="BD94" s="3"/>
      <c r="BE94" s="3"/>
    </row>
    <row r="95" spans="1:57" x14ac:dyDescent="0.25">
      <c r="A95" s="63" t="s">
        <v>619</v>
      </c>
      <c r="B95" s="64"/>
      <c r="C95" s="64"/>
      <c r="D95" s="65"/>
      <c r="E95" s="86"/>
      <c r="F95" s="85" t="s">
        <v>2591</v>
      </c>
      <c r="G95" s="87"/>
      <c r="H95" s="67" t="s">
        <v>619</v>
      </c>
      <c r="I95" s="68"/>
      <c r="J95" s="88"/>
      <c r="K95" s="67" t="s">
        <v>3226</v>
      </c>
      <c r="L95" s="89"/>
      <c r="M95" s="70">
        <v>8222.7587890625</v>
      </c>
      <c r="N95" s="70">
        <v>933.4129638671875</v>
      </c>
      <c r="O95" s="71"/>
      <c r="P95" s="72"/>
      <c r="Q95" s="72"/>
      <c r="R95" s="84"/>
      <c r="S95" s="48">
        <v>0</v>
      </c>
      <c r="T95" s="48">
        <v>1</v>
      </c>
      <c r="U95" s="49">
        <v>0</v>
      </c>
      <c r="V95" s="49">
        <v>1</v>
      </c>
      <c r="W95" s="49">
        <v>0</v>
      </c>
      <c r="X95" s="49">
        <v>0.99999899999999997</v>
      </c>
      <c r="Y95" s="49">
        <v>0</v>
      </c>
      <c r="Z95" s="49">
        <v>0</v>
      </c>
      <c r="AA95" s="73">
        <v>95</v>
      </c>
      <c r="AB95" s="73"/>
      <c r="AC95" s="74"/>
      <c r="AD95" s="76">
        <v>4991</v>
      </c>
      <c r="AE95" s="76">
        <v>4055</v>
      </c>
      <c r="AF95" s="76">
        <v>392940</v>
      </c>
      <c r="AG95" s="76">
        <v>6509</v>
      </c>
      <c r="AH95" s="76">
        <v>32400</v>
      </c>
      <c r="AI95" s="76" t="s">
        <v>1935</v>
      </c>
      <c r="AJ95" s="76"/>
      <c r="AK95" s="76"/>
      <c r="AL95" s="76" t="s">
        <v>439</v>
      </c>
      <c r="AM95" s="78">
        <v>40251.217106481483</v>
      </c>
      <c r="AN95" s="76" t="s">
        <v>493</v>
      </c>
      <c r="AO95" s="79" t="s">
        <v>2903</v>
      </c>
      <c r="AP95" s="76" t="s">
        <v>65</v>
      </c>
      <c r="AQ95" s="48"/>
      <c r="AR95" s="48"/>
      <c r="AS95" s="48"/>
      <c r="AT95" s="48"/>
      <c r="AU95" s="48" t="s">
        <v>283</v>
      </c>
      <c r="AV95" s="48" t="s">
        <v>283</v>
      </c>
      <c r="AW95" s="93" t="s">
        <v>3613</v>
      </c>
      <c r="AX95" s="93" t="s">
        <v>3613</v>
      </c>
      <c r="AY95" s="93" t="s">
        <v>3823</v>
      </c>
      <c r="AZ95" s="93" t="s">
        <v>3823</v>
      </c>
      <c r="BA95" s="2"/>
      <c r="BB95" s="3"/>
      <c r="BC95" s="3"/>
      <c r="BD95" s="3"/>
      <c r="BE95" s="3"/>
    </row>
    <row r="96" spans="1:57" x14ac:dyDescent="0.25">
      <c r="A96" s="63" t="s">
        <v>212</v>
      </c>
      <c r="B96" s="64"/>
      <c r="C96" s="64"/>
      <c r="D96" s="65"/>
      <c r="E96" s="86"/>
      <c r="F96" s="85" t="s">
        <v>462</v>
      </c>
      <c r="G96" s="87"/>
      <c r="H96" s="67" t="s">
        <v>212</v>
      </c>
      <c r="I96" s="68"/>
      <c r="J96" s="88"/>
      <c r="K96" s="67" t="s">
        <v>540</v>
      </c>
      <c r="L96" s="89"/>
      <c r="M96" s="70">
        <v>4778.71337890625</v>
      </c>
      <c r="N96" s="70">
        <v>728.74810791015625</v>
      </c>
      <c r="O96" s="71"/>
      <c r="P96" s="72"/>
      <c r="Q96" s="72"/>
      <c r="R96" s="84"/>
      <c r="S96" s="48">
        <v>1</v>
      </c>
      <c r="T96" s="48">
        <v>0</v>
      </c>
      <c r="U96" s="49">
        <v>0</v>
      </c>
      <c r="V96" s="49">
        <v>1</v>
      </c>
      <c r="W96" s="49">
        <v>0</v>
      </c>
      <c r="X96" s="49">
        <v>0.99999899999999997</v>
      </c>
      <c r="Y96" s="49">
        <v>0</v>
      </c>
      <c r="Z96" s="49">
        <v>0</v>
      </c>
      <c r="AA96" s="73">
        <v>96</v>
      </c>
      <c r="AB96" s="73"/>
      <c r="AC96" s="74"/>
      <c r="AD96" s="76">
        <v>0</v>
      </c>
      <c r="AE96" s="76">
        <v>5718</v>
      </c>
      <c r="AF96" s="76">
        <v>1876</v>
      </c>
      <c r="AG96" s="76">
        <v>111</v>
      </c>
      <c r="AH96" s="76"/>
      <c r="AI96" s="76" t="s">
        <v>343</v>
      </c>
      <c r="AJ96" s="76" t="s">
        <v>384</v>
      </c>
      <c r="AK96" s="79" t="s">
        <v>411</v>
      </c>
      <c r="AL96" s="76"/>
      <c r="AM96" s="78">
        <v>42830.218692129631</v>
      </c>
      <c r="AN96" s="76" t="s">
        <v>493</v>
      </c>
      <c r="AO96" s="79" t="s">
        <v>503</v>
      </c>
      <c r="AP96" s="76" t="s">
        <v>64</v>
      </c>
      <c r="AQ96" s="48"/>
      <c r="AR96" s="48"/>
      <c r="AS96" s="48"/>
      <c r="AT96" s="48"/>
      <c r="AU96" s="48"/>
      <c r="AV96" s="48"/>
      <c r="AW96" s="48"/>
      <c r="AX96" s="48"/>
      <c r="AY96" s="48"/>
      <c r="AZ96" s="48"/>
      <c r="BA96" s="2"/>
      <c r="BB96" s="3"/>
      <c r="BC96" s="3"/>
      <c r="BD96" s="3"/>
      <c r="BE96" s="3"/>
    </row>
    <row r="97" spans="1:57" x14ac:dyDescent="0.25">
      <c r="A97" s="63" t="s">
        <v>620</v>
      </c>
      <c r="B97" s="64"/>
      <c r="C97" s="64"/>
      <c r="D97" s="65"/>
      <c r="E97" s="86"/>
      <c r="F97" s="85" t="s">
        <v>2592</v>
      </c>
      <c r="G97" s="87"/>
      <c r="H97" s="67" t="s">
        <v>620</v>
      </c>
      <c r="I97" s="68"/>
      <c r="J97" s="88"/>
      <c r="K97" s="67" t="s">
        <v>3227</v>
      </c>
      <c r="L97" s="89"/>
      <c r="M97" s="70">
        <v>7780.19677734375</v>
      </c>
      <c r="N97" s="70">
        <v>7011.23974609375</v>
      </c>
      <c r="O97" s="71"/>
      <c r="P97" s="72"/>
      <c r="Q97" s="72"/>
      <c r="R97" s="84"/>
      <c r="S97" s="48">
        <v>1</v>
      </c>
      <c r="T97" s="48">
        <v>1</v>
      </c>
      <c r="U97" s="49">
        <v>0</v>
      </c>
      <c r="V97" s="49">
        <v>0</v>
      </c>
      <c r="W97" s="49">
        <v>0</v>
      </c>
      <c r="X97" s="49">
        <v>0.99999899999999997</v>
      </c>
      <c r="Y97" s="49">
        <v>0</v>
      </c>
      <c r="Z97" s="49" t="s">
        <v>3489</v>
      </c>
      <c r="AA97" s="73">
        <v>97</v>
      </c>
      <c r="AB97" s="73"/>
      <c r="AC97" s="74"/>
      <c r="AD97" s="76">
        <v>28</v>
      </c>
      <c r="AE97" s="76">
        <v>679</v>
      </c>
      <c r="AF97" s="76">
        <v>2699</v>
      </c>
      <c r="AG97" s="76">
        <v>102</v>
      </c>
      <c r="AH97" s="76">
        <v>3600</v>
      </c>
      <c r="AI97" s="76" t="s">
        <v>1936</v>
      </c>
      <c r="AJ97" s="76" t="s">
        <v>2200</v>
      </c>
      <c r="AK97" s="79" t="s">
        <v>2374</v>
      </c>
      <c r="AL97" s="76" t="s">
        <v>2508</v>
      </c>
      <c r="AM97" s="78">
        <v>42256.838599537034</v>
      </c>
      <c r="AN97" s="76" t="s">
        <v>493</v>
      </c>
      <c r="AO97" s="79" t="s">
        <v>2904</v>
      </c>
      <c r="AP97" s="76" t="s">
        <v>65</v>
      </c>
      <c r="AQ97" s="48" t="s">
        <v>1121</v>
      </c>
      <c r="AR97" s="48" t="s">
        <v>1121</v>
      </c>
      <c r="AS97" s="48" t="s">
        <v>266</v>
      </c>
      <c r="AT97" s="48" t="s">
        <v>266</v>
      </c>
      <c r="AU97" s="48" t="s">
        <v>1260</v>
      </c>
      <c r="AV97" s="48" t="s">
        <v>1260</v>
      </c>
      <c r="AW97" s="93" t="s">
        <v>3614</v>
      </c>
      <c r="AX97" s="93" t="s">
        <v>3614</v>
      </c>
      <c r="AY97" s="93" t="s">
        <v>3824</v>
      </c>
      <c r="AZ97" s="93" t="s">
        <v>3824</v>
      </c>
      <c r="BA97" s="2"/>
      <c r="BB97" s="3"/>
      <c r="BC97" s="3"/>
      <c r="BD97" s="3"/>
      <c r="BE97" s="3"/>
    </row>
    <row r="98" spans="1:57" x14ac:dyDescent="0.25">
      <c r="A98" s="63" t="s">
        <v>621</v>
      </c>
      <c r="B98" s="64"/>
      <c r="C98" s="64"/>
      <c r="D98" s="65"/>
      <c r="E98" s="86"/>
      <c r="F98" s="85" t="s">
        <v>2593</v>
      </c>
      <c r="G98" s="87"/>
      <c r="H98" s="67" t="s">
        <v>621</v>
      </c>
      <c r="I98" s="68"/>
      <c r="J98" s="88"/>
      <c r="K98" s="67" t="s">
        <v>3228</v>
      </c>
      <c r="L98" s="89"/>
      <c r="M98" s="70">
        <v>2230.78564453125</v>
      </c>
      <c r="N98" s="70">
        <v>5335.19140625</v>
      </c>
      <c r="O98" s="71"/>
      <c r="P98" s="72"/>
      <c r="Q98" s="72"/>
      <c r="R98" s="84"/>
      <c r="S98" s="48">
        <v>0</v>
      </c>
      <c r="T98" s="48">
        <v>1</v>
      </c>
      <c r="U98" s="49">
        <v>0</v>
      </c>
      <c r="V98" s="49">
        <v>1</v>
      </c>
      <c r="W98" s="49">
        <v>0</v>
      </c>
      <c r="X98" s="49">
        <v>0.99999899999999997</v>
      </c>
      <c r="Y98" s="49">
        <v>0</v>
      </c>
      <c r="Z98" s="49">
        <v>0</v>
      </c>
      <c r="AA98" s="73">
        <v>98</v>
      </c>
      <c r="AB98" s="73"/>
      <c r="AC98" s="74"/>
      <c r="AD98" s="76">
        <v>1324</v>
      </c>
      <c r="AE98" s="76">
        <v>1477</v>
      </c>
      <c r="AF98" s="76">
        <v>75653</v>
      </c>
      <c r="AG98" s="76">
        <v>70073</v>
      </c>
      <c r="AH98" s="76">
        <v>28800</v>
      </c>
      <c r="AI98" s="76" t="s">
        <v>1937</v>
      </c>
      <c r="AJ98" s="76" t="s">
        <v>2201</v>
      </c>
      <c r="AK98" s="76"/>
      <c r="AL98" s="76" t="s">
        <v>436</v>
      </c>
      <c r="AM98" s="78">
        <v>41472.516111111108</v>
      </c>
      <c r="AN98" s="76" t="s">
        <v>493</v>
      </c>
      <c r="AO98" s="79" t="s">
        <v>2905</v>
      </c>
      <c r="AP98" s="76" t="s">
        <v>65</v>
      </c>
      <c r="AQ98" s="48" t="s">
        <v>1122</v>
      </c>
      <c r="AR98" s="48" t="s">
        <v>1122</v>
      </c>
      <c r="AS98" s="48" t="s">
        <v>272</v>
      </c>
      <c r="AT98" s="48" t="s">
        <v>272</v>
      </c>
      <c r="AU98" s="48"/>
      <c r="AV98" s="48"/>
      <c r="AW98" s="93" t="s">
        <v>3615</v>
      </c>
      <c r="AX98" s="93" t="s">
        <v>3615</v>
      </c>
      <c r="AY98" s="93" t="s">
        <v>3825</v>
      </c>
      <c r="AZ98" s="93" t="s">
        <v>3825</v>
      </c>
      <c r="BA98" s="2"/>
      <c r="BB98" s="3"/>
      <c r="BC98" s="3"/>
      <c r="BD98" s="3"/>
      <c r="BE98" s="3"/>
    </row>
    <row r="99" spans="1:57" x14ac:dyDescent="0.25">
      <c r="A99" s="63" t="s">
        <v>825</v>
      </c>
      <c r="B99" s="64"/>
      <c r="C99" s="64"/>
      <c r="D99" s="65"/>
      <c r="E99" s="86"/>
      <c r="F99" s="85" t="s">
        <v>2594</v>
      </c>
      <c r="G99" s="87"/>
      <c r="H99" s="67" t="s">
        <v>825</v>
      </c>
      <c r="I99" s="68"/>
      <c r="J99" s="88"/>
      <c r="K99" s="67" t="s">
        <v>3229</v>
      </c>
      <c r="L99" s="89"/>
      <c r="M99" s="70">
        <v>1800.335693359375</v>
      </c>
      <c r="N99" s="70">
        <v>6049.5029296875</v>
      </c>
      <c r="O99" s="71"/>
      <c r="P99" s="72"/>
      <c r="Q99" s="72"/>
      <c r="R99" s="84"/>
      <c r="S99" s="48">
        <v>1</v>
      </c>
      <c r="T99" s="48">
        <v>0</v>
      </c>
      <c r="U99" s="49">
        <v>0</v>
      </c>
      <c r="V99" s="49">
        <v>1</v>
      </c>
      <c r="W99" s="49">
        <v>0</v>
      </c>
      <c r="X99" s="49">
        <v>0.99999899999999997</v>
      </c>
      <c r="Y99" s="49">
        <v>0</v>
      </c>
      <c r="Z99" s="49">
        <v>0</v>
      </c>
      <c r="AA99" s="73">
        <v>99</v>
      </c>
      <c r="AB99" s="73"/>
      <c r="AC99" s="74"/>
      <c r="AD99" s="76">
        <v>31</v>
      </c>
      <c r="AE99" s="76">
        <v>24</v>
      </c>
      <c r="AF99" s="76">
        <v>44</v>
      </c>
      <c r="AG99" s="76">
        <v>27</v>
      </c>
      <c r="AH99" s="76"/>
      <c r="AI99" s="76" t="s">
        <v>1938</v>
      </c>
      <c r="AJ99" s="76"/>
      <c r="AK99" s="76"/>
      <c r="AL99" s="76"/>
      <c r="AM99" s="78">
        <v>43080.424212962964</v>
      </c>
      <c r="AN99" s="76" t="s">
        <v>493</v>
      </c>
      <c r="AO99" s="79" t="s">
        <v>2906</v>
      </c>
      <c r="AP99" s="76" t="s">
        <v>64</v>
      </c>
      <c r="AQ99" s="48"/>
      <c r="AR99" s="48"/>
      <c r="AS99" s="48"/>
      <c r="AT99" s="48"/>
      <c r="AU99" s="48"/>
      <c r="AV99" s="48"/>
      <c r="AW99" s="48"/>
      <c r="AX99" s="48"/>
      <c r="AY99" s="48"/>
      <c r="AZ99" s="48"/>
      <c r="BA99" s="2"/>
      <c r="BB99" s="3"/>
      <c r="BC99" s="3"/>
      <c r="BD99" s="3"/>
      <c r="BE99" s="3"/>
    </row>
    <row r="100" spans="1:57" x14ac:dyDescent="0.25">
      <c r="A100" s="63" t="s">
        <v>622</v>
      </c>
      <c r="B100" s="64"/>
      <c r="C100" s="64"/>
      <c r="D100" s="65"/>
      <c r="E100" s="86"/>
      <c r="F100" s="85" t="s">
        <v>2595</v>
      </c>
      <c r="G100" s="87"/>
      <c r="H100" s="67" t="s">
        <v>622</v>
      </c>
      <c r="I100" s="68"/>
      <c r="J100" s="88"/>
      <c r="K100" s="67" t="s">
        <v>3230</v>
      </c>
      <c r="L100" s="89"/>
      <c r="M100" s="70">
        <v>8012.265625</v>
      </c>
      <c r="N100" s="70">
        <v>4124.43701171875</v>
      </c>
      <c r="O100" s="71"/>
      <c r="P100" s="72"/>
      <c r="Q100" s="72"/>
      <c r="R100" s="84"/>
      <c r="S100" s="48">
        <v>0</v>
      </c>
      <c r="T100" s="48">
        <v>1</v>
      </c>
      <c r="U100" s="49">
        <v>0</v>
      </c>
      <c r="V100" s="49">
        <v>1</v>
      </c>
      <c r="W100" s="49">
        <v>0</v>
      </c>
      <c r="X100" s="49">
        <v>0.99999899999999997</v>
      </c>
      <c r="Y100" s="49">
        <v>0</v>
      </c>
      <c r="Z100" s="49">
        <v>0</v>
      </c>
      <c r="AA100" s="73">
        <v>100</v>
      </c>
      <c r="AB100" s="73"/>
      <c r="AC100" s="74"/>
      <c r="AD100" s="76">
        <v>4719</v>
      </c>
      <c r="AE100" s="76">
        <v>2650</v>
      </c>
      <c r="AF100" s="76">
        <v>115311</v>
      </c>
      <c r="AG100" s="76">
        <v>17487</v>
      </c>
      <c r="AH100" s="76">
        <v>3600</v>
      </c>
      <c r="AI100" s="76" t="s">
        <v>1939</v>
      </c>
      <c r="AJ100" s="76" t="s">
        <v>383</v>
      </c>
      <c r="AK100" s="76"/>
      <c r="AL100" s="76" t="s">
        <v>2509</v>
      </c>
      <c r="AM100" s="78">
        <v>40919.400821759256</v>
      </c>
      <c r="AN100" s="76" t="s">
        <v>493</v>
      </c>
      <c r="AO100" s="79" t="s">
        <v>2907</v>
      </c>
      <c r="AP100" s="76" t="s">
        <v>65</v>
      </c>
      <c r="AQ100" s="48" t="s">
        <v>1123</v>
      </c>
      <c r="AR100" s="48" t="s">
        <v>1123</v>
      </c>
      <c r="AS100" s="48" t="s">
        <v>1225</v>
      </c>
      <c r="AT100" s="48" t="s">
        <v>1225</v>
      </c>
      <c r="AU100" s="48"/>
      <c r="AV100" s="48"/>
      <c r="AW100" s="93" t="s">
        <v>3616</v>
      </c>
      <c r="AX100" s="93" t="s">
        <v>3616</v>
      </c>
      <c r="AY100" s="93" t="s">
        <v>3826</v>
      </c>
      <c r="AZ100" s="93" t="s">
        <v>3826</v>
      </c>
      <c r="BA100" s="2"/>
      <c r="BB100" s="3"/>
      <c r="BC100" s="3"/>
      <c r="BD100" s="3"/>
      <c r="BE100" s="3"/>
    </row>
    <row r="101" spans="1:57" x14ac:dyDescent="0.25">
      <c r="A101" s="63" t="s">
        <v>826</v>
      </c>
      <c r="B101" s="64"/>
      <c r="C101" s="64"/>
      <c r="D101" s="65"/>
      <c r="E101" s="86"/>
      <c r="F101" s="85" t="s">
        <v>2596</v>
      </c>
      <c r="G101" s="87"/>
      <c r="H101" s="67" t="s">
        <v>826</v>
      </c>
      <c r="I101" s="68"/>
      <c r="J101" s="88"/>
      <c r="K101" s="67" t="s">
        <v>3231</v>
      </c>
      <c r="L101" s="89"/>
      <c r="M101" s="70">
        <v>5453.77197265625</v>
      </c>
      <c r="N101" s="70">
        <v>3298.542236328125</v>
      </c>
      <c r="O101" s="71"/>
      <c r="P101" s="72"/>
      <c r="Q101" s="72"/>
      <c r="R101" s="84"/>
      <c r="S101" s="48">
        <v>1</v>
      </c>
      <c r="T101" s="48">
        <v>0</v>
      </c>
      <c r="U101" s="49">
        <v>0</v>
      </c>
      <c r="V101" s="49">
        <v>1</v>
      </c>
      <c r="W101" s="49">
        <v>0</v>
      </c>
      <c r="X101" s="49">
        <v>0.99999899999999997</v>
      </c>
      <c r="Y101" s="49">
        <v>0</v>
      </c>
      <c r="Z101" s="49">
        <v>0</v>
      </c>
      <c r="AA101" s="73">
        <v>101</v>
      </c>
      <c r="AB101" s="73"/>
      <c r="AC101" s="74"/>
      <c r="AD101" s="76">
        <v>189</v>
      </c>
      <c r="AE101" s="76">
        <v>34396</v>
      </c>
      <c r="AF101" s="76">
        <v>575</v>
      </c>
      <c r="AG101" s="76">
        <v>19</v>
      </c>
      <c r="AH101" s="76">
        <v>3600</v>
      </c>
      <c r="AI101" s="76" t="s">
        <v>1940</v>
      </c>
      <c r="AJ101" s="76"/>
      <c r="AK101" s="79" t="s">
        <v>2375</v>
      </c>
      <c r="AL101" s="76" t="s">
        <v>2510</v>
      </c>
      <c r="AM101" s="78">
        <v>42391.656064814815</v>
      </c>
      <c r="AN101" s="76" t="s">
        <v>493</v>
      </c>
      <c r="AO101" s="79" t="s">
        <v>2908</v>
      </c>
      <c r="AP101" s="76" t="s">
        <v>64</v>
      </c>
      <c r="AQ101" s="48"/>
      <c r="AR101" s="48"/>
      <c r="AS101" s="48"/>
      <c r="AT101" s="48"/>
      <c r="AU101" s="48"/>
      <c r="AV101" s="48"/>
      <c r="AW101" s="48"/>
      <c r="AX101" s="48"/>
      <c r="AY101" s="48"/>
      <c r="AZ101" s="48"/>
      <c r="BA101" s="2"/>
      <c r="BB101" s="3"/>
      <c r="BC101" s="3"/>
      <c r="BD101" s="3"/>
      <c r="BE101" s="3"/>
    </row>
    <row r="102" spans="1:57" x14ac:dyDescent="0.25">
      <c r="A102" s="63" t="s">
        <v>623</v>
      </c>
      <c r="B102" s="64"/>
      <c r="C102" s="64"/>
      <c r="D102" s="65"/>
      <c r="E102" s="86"/>
      <c r="F102" s="85" t="s">
        <v>460</v>
      </c>
      <c r="G102" s="87"/>
      <c r="H102" s="67" t="s">
        <v>623</v>
      </c>
      <c r="I102" s="68"/>
      <c r="J102" s="88"/>
      <c r="K102" s="67" t="s">
        <v>3232</v>
      </c>
      <c r="L102" s="89"/>
      <c r="M102" s="70">
        <v>8932.2412109375</v>
      </c>
      <c r="N102" s="70">
        <v>7220.1611328125</v>
      </c>
      <c r="O102" s="71"/>
      <c r="P102" s="72"/>
      <c r="Q102" s="72"/>
      <c r="R102" s="84"/>
      <c r="S102" s="48">
        <v>1</v>
      </c>
      <c r="T102" s="48">
        <v>1</v>
      </c>
      <c r="U102" s="49">
        <v>0</v>
      </c>
      <c r="V102" s="49">
        <v>0</v>
      </c>
      <c r="W102" s="49">
        <v>0</v>
      </c>
      <c r="X102" s="49">
        <v>0.99999899999999997</v>
      </c>
      <c r="Y102" s="49">
        <v>0</v>
      </c>
      <c r="Z102" s="49" t="s">
        <v>3489</v>
      </c>
      <c r="AA102" s="73">
        <v>102</v>
      </c>
      <c r="AB102" s="73"/>
      <c r="AC102" s="74"/>
      <c r="AD102" s="76">
        <v>4</v>
      </c>
      <c r="AE102" s="76">
        <v>121</v>
      </c>
      <c r="AF102" s="76">
        <v>7284</v>
      </c>
      <c r="AG102" s="76">
        <v>0</v>
      </c>
      <c r="AH102" s="76">
        <v>28800</v>
      </c>
      <c r="AI102" s="76" t="s">
        <v>1941</v>
      </c>
      <c r="AJ102" s="76"/>
      <c r="AK102" s="79" t="s">
        <v>2376</v>
      </c>
      <c r="AL102" s="76" t="s">
        <v>436</v>
      </c>
      <c r="AM102" s="78">
        <v>41662.982418981483</v>
      </c>
      <c r="AN102" s="76" t="s">
        <v>493</v>
      </c>
      <c r="AO102" s="79" t="s">
        <v>2909</v>
      </c>
      <c r="AP102" s="76" t="s">
        <v>65</v>
      </c>
      <c r="AQ102" s="48" t="s">
        <v>1124</v>
      </c>
      <c r="AR102" s="48" t="s">
        <v>1124</v>
      </c>
      <c r="AS102" s="48" t="s">
        <v>265</v>
      </c>
      <c r="AT102" s="48" t="s">
        <v>265</v>
      </c>
      <c r="AU102" s="48"/>
      <c r="AV102" s="48"/>
      <c r="AW102" s="93" t="s">
        <v>3617</v>
      </c>
      <c r="AX102" s="93" t="s">
        <v>3617</v>
      </c>
      <c r="AY102" s="93" t="s">
        <v>3827</v>
      </c>
      <c r="AZ102" s="93" t="s">
        <v>3827</v>
      </c>
      <c r="BA102" s="2"/>
      <c r="BB102" s="3"/>
      <c r="BC102" s="3"/>
      <c r="BD102" s="3"/>
      <c r="BE102" s="3"/>
    </row>
    <row r="103" spans="1:57" x14ac:dyDescent="0.25">
      <c r="A103" s="63" t="s">
        <v>624</v>
      </c>
      <c r="B103" s="64"/>
      <c r="C103" s="64"/>
      <c r="D103" s="65"/>
      <c r="E103" s="86"/>
      <c r="F103" s="85" t="s">
        <v>2597</v>
      </c>
      <c r="G103" s="87"/>
      <c r="H103" s="67" t="s">
        <v>624</v>
      </c>
      <c r="I103" s="68"/>
      <c r="J103" s="88"/>
      <c r="K103" s="67" t="s">
        <v>3233</v>
      </c>
      <c r="L103" s="89"/>
      <c r="M103" s="70">
        <v>9872.1826171875</v>
      </c>
      <c r="N103" s="70">
        <v>6268.05126953125</v>
      </c>
      <c r="O103" s="71"/>
      <c r="P103" s="72"/>
      <c r="Q103" s="72"/>
      <c r="R103" s="84"/>
      <c r="S103" s="48">
        <v>1</v>
      </c>
      <c r="T103" s="48">
        <v>1</v>
      </c>
      <c r="U103" s="49">
        <v>0</v>
      </c>
      <c r="V103" s="49">
        <v>0</v>
      </c>
      <c r="W103" s="49">
        <v>0</v>
      </c>
      <c r="X103" s="49">
        <v>0.99999899999999997</v>
      </c>
      <c r="Y103" s="49">
        <v>0</v>
      </c>
      <c r="Z103" s="49" t="s">
        <v>3489</v>
      </c>
      <c r="AA103" s="73">
        <v>103</v>
      </c>
      <c r="AB103" s="73"/>
      <c r="AC103" s="74"/>
      <c r="AD103" s="76">
        <v>28</v>
      </c>
      <c r="AE103" s="76">
        <v>5851</v>
      </c>
      <c r="AF103" s="76">
        <v>67938</v>
      </c>
      <c r="AG103" s="76">
        <v>408</v>
      </c>
      <c r="AH103" s="76"/>
      <c r="AI103" s="76" t="s">
        <v>1942</v>
      </c>
      <c r="AJ103" s="76" t="s">
        <v>380</v>
      </c>
      <c r="AK103" s="76"/>
      <c r="AL103" s="76"/>
      <c r="AM103" s="78">
        <v>41434.248402777775</v>
      </c>
      <c r="AN103" s="76" t="s">
        <v>493</v>
      </c>
      <c r="AO103" s="79" t="s">
        <v>2910</v>
      </c>
      <c r="AP103" s="76" t="s">
        <v>65</v>
      </c>
      <c r="AQ103" s="48" t="s">
        <v>1125</v>
      </c>
      <c r="AR103" s="48" t="s">
        <v>1125</v>
      </c>
      <c r="AS103" s="48" t="s">
        <v>266</v>
      </c>
      <c r="AT103" s="48" t="s">
        <v>266</v>
      </c>
      <c r="AU103" s="48" t="s">
        <v>1261</v>
      </c>
      <c r="AV103" s="48" t="s">
        <v>1261</v>
      </c>
      <c r="AW103" s="93" t="s">
        <v>3618</v>
      </c>
      <c r="AX103" s="93" t="s">
        <v>3618</v>
      </c>
      <c r="AY103" s="93" t="s">
        <v>3828</v>
      </c>
      <c r="AZ103" s="93" t="s">
        <v>3828</v>
      </c>
      <c r="BA103" s="2"/>
      <c r="BB103" s="3"/>
      <c r="BC103" s="3"/>
      <c r="BD103" s="3"/>
      <c r="BE103" s="3"/>
    </row>
    <row r="104" spans="1:57" x14ac:dyDescent="0.25">
      <c r="A104" s="63" t="s">
        <v>625</v>
      </c>
      <c r="B104" s="64"/>
      <c r="C104" s="64"/>
      <c r="D104" s="65"/>
      <c r="E104" s="86"/>
      <c r="F104" s="85" t="s">
        <v>2598</v>
      </c>
      <c r="G104" s="87"/>
      <c r="H104" s="67" t="s">
        <v>625</v>
      </c>
      <c r="I104" s="68"/>
      <c r="J104" s="88"/>
      <c r="K104" s="67" t="s">
        <v>3234</v>
      </c>
      <c r="L104" s="89"/>
      <c r="M104" s="70">
        <v>4062.719482421875</v>
      </c>
      <c r="N104" s="70">
        <v>9212.3056640625</v>
      </c>
      <c r="O104" s="71"/>
      <c r="P104" s="72"/>
      <c r="Q104" s="72"/>
      <c r="R104" s="84"/>
      <c r="S104" s="48">
        <v>1</v>
      </c>
      <c r="T104" s="48">
        <v>1</v>
      </c>
      <c r="U104" s="49">
        <v>0</v>
      </c>
      <c r="V104" s="49">
        <v>0</v>
      </c>
      <c r="W104" s="49">
        <v>0</v>
      </c>
      <c r="X104" s="49">
        <v>0.99999899999999997</v>
      </c>
      <c r="Y104" s="49">
        <v>0</v>
      </c>
      <c r="Z104" s="49" t="s">
        <v>3489</v>
      </c>
      <c r="AA104" s="73">
        <v>104</v>
      </c>
      <c r="AB104" s="73"/>
      <c r="AC104" s="74"/>
      <c r="AD104" s="76">
        <v>611</v>
      </c>
      <c r="AE104" s="76">
        <v>373</v>
      </c>
      <c r="AF104" s="76">
        <v>26076</v>
      </c>
      <c r="AG104" s="76">
        <v>38968</v>
      </c>
      <c r="AH104" s="76"/>
      <c r="AI104" s="76" t="s">
        <v>1943</v>
      </c>
      <c r="AJ104" s="76"/>
      <c r="AK104" s="76"/>
      <c r="AL104" s="76"/>
      <c r="AM104" s="78">
        <v>42793.661493055559</v>
      </c>
      <c r="AN104" s="76" t="s">
        <v>493</v>
      </c>
      <c r="AO104" s="79" t="s">
        <v>2911</v>
      </c>
      <c r="AP104" s="76" t="s">
        <v>65</v>
      </c>
      <c r="AQ104" s="48" t="s">
        <v>1126</v>
      </c>
      <c r="AR104" s="48" t="s">
        <v>1126</v>
      </c>
      <c r="AS104" s="48" t="s">
        <v>264</v>
      </c>
      <c r="AT104" s="48" t="s">
        <v>264</v>
      </c>
      <c r="AU104" s="48"/>
      <c r="AV104" s="48"/>
      <c r="AW104" s="93" t="s">
        <v>3619</v>
      </c>
      <c r="AX104" s="93" t="s">
        <v>3619</v>
      </c>
      <c r="AY104" s="93" t="s">
        <v>3829</v>
      </c>
      <c r="AZ104" s="93" t="s">
        <v>3829</v>
      </c>
      <c r="BA104" s="2"/>
      <c r="BB104" s="3"/>
      <c r="BC104" s="3"/>
      <c r="BD104" s="3"/>
      <c r="BE104" s="3"/>
    </row>
    <row r="105" spans="1:57" x14ac:dyDescent="0.25">
      <c r="A105" s="63" t="s">
        <v>626</v>
      </c>
      <c r="B105" s="64"/>
      <c r="C105" s="64"/>
      <c r="D105" s="65"/>
      <c r="E105" s="86"/>
      <c r="F105" s="85" t="s">
        <v>2599</v>
      </c>
      <c r="G105" s="87"/>
      <c r="H105" s="67" t="s">
        <v>626</v>
      </c>
      <c r="I105" s="68"/>
      <c r="J105" s="88"/>
      <c r="K105" s="67" t="s">
        <v>3235</v>
      </c>
      <c r="L105" s="89"/>
      <c r="M105" s="70">
        <v>1251.318359375</v>
      </c>
      <c r="N105" s="70">
        <v>1044.0899658203125</v>
      </c>
      <c r="O105" s="71"/>
      <c r="P105" s="72"/>
      <c r="Q105" s="72"/>
      <c r="R105" s="84"/>
      <c r="S105" s="48">
        <v>1</v>
      </c>
      <c r="T105" s="48">
        <v>1</v>
      </c>
      <c r="U105" s="49">
        <v>0</v>
      </c>
      <c r="V105" s="49">
        <v>0</v>
      </c>
      <c r="W105" s="49">
        <v>0</v>
      </c>
      <c r="X105" s="49">
        <v>0.99999899999999997</v>
      </c>
      <c r="Y105" s="49">
        <v>0</v>
      </c>
      <c r="Z105" s="49" t="s">
        <v>3489</v>
      </c>
      <c r="AA105" s="73">
        <v>105</v>
      </c>
      <c r="AB105" s="73"/>
      <c r="AC105" s="74"/>
      <c r="AD105" s="76">
        <v>714</v>
      </c>
      <c r="AE105" s="76">
        <v>679</v>
      </c>
      <c r="AF105" s="76">
        <v>884</v>
      </c>
      <c r="AG105" s="76">
        <v>949</v>
      </c>
      <c r="AH105" s="76"/>
      <c r="AI105" s="76" t="s">
        <v>1944</v>
      </c>
      <c r="AJ105" s="76" t="s">
        <v>2202</v>
      </c>
      <c r="AK105" s="79" t="s">
        <v>2377</v>
      </c>
      <c r="AL105" s="76"/>
      <c r="AM105" s="78">
        <v>42890.1169212963</v>
      </c>
      <c r="AN105" s="76" t="s">
        <v>493</v>
      </c>
      <c r="AO105" s="79" t="s">
        <v>2912</v>
      </c>
      <c r="AP105" s="76" t="s">
        <v>65</v>
      </c>
      <c r="AQ105" s="48" t="s">
        <v>1127</v>
      </c>
      <c r="AR105" s="48" t="s">
        <v>1127</v>
      </c>
      <c r="AS105" s="48" t="s">
        <v>264</v>
      </c>
      <c r="AT105" s="48" t="s">
        <v>264</v>
      </c>
      <c r="AU105" s="48"/>
      <c r="AV105" s="48"/>
      <c r="AW105" s="93" t="s">
        <v>3620</v>
      </c>
      <c r="AX105" s="93" t="s">
        <v>3620</v>
      </c>
      <c r="AY105" s="93" t="s">
        <v>3830</v>
      </c>
      <c r="AZ105" s="93" t="s">
        <v>3830</v>
      </c>
      <c r="BA105" s="2"/>
      <c r="BB105" s="3"/>
      <c r="BC105" s="3"/>
      <c r="BD105" s="3"/>
      <c r="BE105" s="3"/>
    </row>
    <row r="106" spans="1:57" x14ac:dyDescent="0.25">
      <c r="A106" s="63" t="s">
        <v>627</v>
      </c>
      <c r="B106" s="64"/>
      <c r="C106" s="64"/>
      <c r="D106" s="65"/>
      <c r="E106" s="86"/>
      <c r="F106" s="85" t="s">
        <v>2600</v>
      </c>
      <c r="G106" s="87"/>
      <c r="H106" s="67" t="s">
        <v>627</v>
      </c>
      <c r="I106" s="68"/>
      <c r="J106" s="88"/>
      <c r="K106" s="67" t="s">
        <v>3236</v>
      </c>
      <c r="L106" s="89"/>
      <c r="M106" s="70">
        <v>4715.77294921875</v>
      </c>
      <c r="N106" s="70">
        <v>1337.21923828125</v>
      </c>
      <c r="O106" s="71"/>
      <c r="P106" s="72"/>
      <c r="Q106" s="72"/>
      <c r="R106" s="84"/>
      <c r="S106" s="48">
        <v>0</v>
      </c>
      <c r="T106" s="48">
        <v>1</v>
      </c>
      <c r="U106" s="49">
        <v>0</v>
      </c>
      <c r="V106" s="49">
        <v>4.3478000000000003E-2</v>
      </c>
      <c r="W106" s="49">
        <v>0</v>
      </c>
      <c r="X106" s="49">
        <v>0.53899699999999995</v>
      </c>
      <c r="Y106" s="49">
        <v>0</v>
      </c>
      <c r="Z106" s="49">
        <v>0</v>
      </c>
      <c r="AA106" s="73">
        <v>106</v>
      </c>
      <c r="AB106" s="73"/>
      <c r="AC106" s="74"/>
      <c r="AD106" s="76">
        <v>946</v>
      </c>
      <c r="AE106" s="76">
        <v>1376</v>
      </c>
      <c r="AF106" s="76">
        <v>4290</v>
      </c>
      <c r="AG106" s="76">
        <v>29943</v>
      </c>
      <c r="AH106" s="76">
        <v>3600</v>
      </c>
      <c r="AI106" s="76" t="s">
        <v>1945</v>
      </c>
      <c r="AJ106" s="76" t="s">
        <v>2203</v>
      </c>
      <c r="AK106" s="79" t="s">
        <v>2378</v>
      </c>
      <c r="AL106" s="76" t="s">
        <v>2511</v>
      </c>
      <c r="AM106" s="78">
        <v>42117.355810185189</v>
      </c>
      <c r="AN106" s="76" t="s">
        <v>493</v>
      </c>
      <c r="AO106" s="79" t="s">
        <v>2913</v>
      </c>
      <c r="AP106" s="76" t="s">
        <v>65</v>
      </c>
      <c r="AQ106" s="48" t="s">
        <v>1128</v>
      </c>
      <c r="AR106" s="48" t="s">
        <v>1128</v>
      </c>
      <c r="AS106" s="48" t="s">
        <v>1226</v>
      </c>
      <c r="AT106" s="48" t="s">
        <v>1226</v>
      </c>
      <c r="AU106" s="48" t="s">
        <v>1262</v>
      </c>
      <c r="AV106" s="48" t="s">
        <v>1262</v>
      </c>
      <c r="AW106" s="93" t="s">
        <v>3621</v>
      </c>
      <c r="AX106" s="93" t="s">
        <v>3621</v>
      </c>
      <c r="AY106" s="93" t="s">
        <v>3831</v>
      </c>
      <c r="AZ106" s="93" t="s">
        <v>3831</v>
      </c>
      <c r="BA106" s="2"/>
      <c r="BB106" s="3"/>
      <c r="BC106" s="3"/>
      <c r="BD106" s="3"/>
      <c r="BE106" s="3"/>
    </row>
    <row r="107" spans="1:57" x14ac:dyDescent="0.25">
      <c r="A107" s="63" t="s">
        <v>628</v>
      </c>
      <c r="B107" s="64"/>
      <c r="C107" s="64"/>
      <c r="D107" s="65"/>
      <c r="E107" s="86"/>
      <c r="F107" s="85" t="s">
        <v>2601</v>
      </c>
      <c r="G107" s="87"/>
      <c r="H107" s="67" t="s">
        <v>628</v>
      </c>
      <c r="I107" s="68"/>
      <c r="J107" s="88"/>
      <c r="K107" s="67" t="s">
        <v>3237</v>
      </c>
      <c r="L107" s="89"/>
      <c r="M107" s="70">
        <v>1118.6639404296875</v>
      </c>
      <c r="N107" s="70">
        <v>5535.3076171875</v>
      </c>
      <c r="O107" s="71"/>
      <c r="P107" s="72"/>
      <c r="Q107" s="72"/>
      <c r="R107" s="84"/>
      <c r="S107" s="48">
        <v>1</v>
      </c>
      <c r="T107" s="48">
        <v>1</v>
      </c>
      <c r="U107" s="49">
        <v>0</v>
      </c>
      <c r="V107" s="49">
        <v>0</v>
      </c>
      <c r="W107" s="49">
        <v>0</v>
      </c>
      <c r="X107" s="49">
        <v>0.99999899999999997</v>
      </c>
      <c r="Y107" s="49">
        <v>0</v>
      </c>
      <c r="Z107" s="49" t="s">
        <v>3489</v>
      </c>
      <c r="AA107" s="73">
        <v>107</v>
      </c>
      <c r="AB107" s="73"/>
      <c r="AC107" s="74"/>
      <c r="AD107" s="76">
        <v>154</v>
      </c>
      <c r="AE107" s="76">
        <v>173</v>
      </c>
      <c r="AF107" s="76">
        <v>27996</v>
      </c>
      <c r="AG107" s="76">
        <v>367</v>
      </c>
      <c r="AH107" s="76">
        <v>32400</v>
      </c>
      <c r="AI107" s="76" t="s">
        <v>1946</v>
      </c>
      <c r="AJ107" s="76" t="s">
        <v>2204</v>
      </c>
      <c r="AK107" s="79" t="s">
        <v>2379</v>
      </c>
      <c r="AL107" s="76" t="s">
        <v>439</v>
      </c>
      <c r="AM107" s="78">
        <v>40087.414375</v>
      </c>
      <c r="AN107" s="76" t="s">
        <v>493</v>
      </c>
      <c r="AO107" s="79" t="s">
        <v>2914</v>
      </c>
      <c r="AP107" s="76" t="s">
        <v>65</v>
      </c>
      <c r="AQ107" s="48" t="s">
        <v>1129</v>
      </c>
      <c r="AR107" s="48" t="s">
        <v>1129</v>
      </c>
      <c r="AS107" s="48" t="s">
        <v>1227</v>
      </c>
      <c r="AT107" s="48" t="s">
        <v>1227</v>
      </c>
      <c r="AU107" s="48" t="s">
        <v>1263</v>
      </c>
      <c r="AV107" s="48" t="s">
        <v>1263</v>
      </c>
      <c r="AW107" s="93" t="s">
        <v>3622</v>
      </c>
      <c r="AX107" s="93" t="s">
        <v>3622</v>
      </c>
      <c r="AY107" s="93" t="s">
        <v>3832</v>
      </c>
      <c r="AZ107" s="93" t="s">
        <v>3832</v>
      </c>
      <c r="BA107" s="2"/>
      <c r="BB107" s="3"/>
      <c r="BC107" s="3"/>
      <c r="BD107" s="3"/>
      <c r="BE107" s="3"/>
    </row>
    <row r="108" spans="1:57" x14ac:dyDescent="0.25">
      <c r="A108" s="63" t="s">
        <v>629</v>
      </c>
      <c r="B108" s="64"/>
      <c r="C108" s="64"/>
      <c r="D108" s="65"/>
      <c r="E108" s="86"/>
      <c r="F108" s="85" t="s">
        <v>2602</v>
      </c>
      <c r="G108" s="87"/>
      <c r="H108" s="67" t="s">
        <v>629</v>
      </c>
      <c r="I108" s="68"/>
      <c r="J108" s="88"/>
      <c r="K108" s="67" t="s">
        <v>3238</v>
      </c>
      <c r="L108" s="89"/>
      <c r="M108" s="70">
        <v>8249.8759765625</v>
      </c>
      <c r="N108" s="70">
        <v>8360.7587890625</v>
      </c>
      <c r="O108" s="71"/>
      <c r="P108" s="72"/>
      <c r="Q108" s="72"/>
      <c r="R108" s="84"/>
      <c r="S108" s="48">
        <v>0</v>
      </c>
      <c r="T108" s="48">
        <v>1</v>
      </c>
      <c r="U108" s="49">
        <v>0</v>
      </c>
      <c r="V108" s="49">
        <v>0.14285700000000001</v>
      </c>
      <c r="W108" s="49">
        <v>0</v>
      </c>
      <c r="X108" s="49">
        <v>0.65540500000000002</v>
      </c>
      <c r="Y108" s="49">
        <v>0</v>
      </c>
      <c r="Z108" s="49">
        <v>0</v>
      </c>
      <c r="AA108" s="73">
        <v>108</v>
      </c>
      <c r="AB108" s="73"/>
      <c r="AC108" s="74"/>
      <c r="AD108" s="76">
        <v>245</v>
      </c>
      <c r="AE108" s="76">
        <v>135</v>
      </c>
      <c r="AF108" s="76">
        <v>45144</v>
      </c>
      <c r="AG108" s="76">
        <v>941</v>
      </c>
      <c r="AH108" s="76">
        <v>32400</v>
      </c>
      <c r="AI108" s="76" t="s">
        <v>1947</v>
      </c>
      <c r="AJ108" s="76" t="s">
        <v>2205</v>
      </c>
      <c r="AK108" s="76"/>
      <c r="AL108" s="76" t="s">
        <v>441</v>
      </c>
      <c r="AM108" s="78">
        <v>42208.598587962966</v>
      </c>
      <c r="AN108" s="76" t="s">
        <v>493</v>
      </c>
      <c r="AO108" s="79" t="s">
        <v>2915</v>
      </c>
      <c r="AP108" s="76" t="s">
        <v>65</v>
      </c>
      <c r="AQ108" s="48" t="s">
        <v>249</v>
      </c>
      <c r="AR108" s="48" t="s">
        <v>249</v>
      </c>
      <c r="AS108" s="48" t="s">
        <v>265</v>
      </c>
      <c r="AT108" s="48" t="s">
        <v>265</v>
      </c>
      <c r="AU108" s="48"/>
      <c r="AV108" s="48"/>
      <c r="AW108" s="93" t="s">
        <v>3584</v>
      </c>
      <c r="AX108" s="93" t="s">
        <v>3584</v>
      </c>
      <c r="AY108" s="93" t="s">
        <v>3794</v>
      </c>
      <c r="AZ108" s="93" t="s">
        <v>3794</v>
      </c>
      <c r="BA108" s="2"/>
      <c r="BB108" s="3"/>
      <c r="BC108" s="3"/>
      <c r="BD108" s="3"/>
      <c r="BE108" s="3"/>
    </row>
    <row r="109" spans="1:57" x14ac:dyDescent="0.25">
      <c r="A109" s="63" t="s">
        <v>630</v>
      </c>
      <c r="B109" s="64"/>
      <c r="C109" s="64"/>
      <c r="D109" s="65"/>
      <c r="E109" s="86"/>
      <c r="F109" s="85" t="s">
        <v>2603</v>
      </c>
      <c r="G109" s="87"/>
      <c r="H109" s="67" t="s">
        <v>630</v>
      </c>
      <c r="I109" s="68"/>
      <c r="J109" s="88"/>
      <c r="K109" s="67" t="s">
        <v>3239</v>
      </c>
      <c r="L109" s="89"/>
      <c r="M109" s="70">
        <v>2682.1982421875</v>
      </c>
      <c r="N109" s="70">
        <v>9664.8203125</v>
      </c>
      <c r="O109" s="71"/>
      <c r="P109" s="72"/>
      <c r="Q109" s="72"/>
      <c r="R109" s="84"/>
      <c r="S109" s="48">
        <v>1</v>
      </c>
      <c r="T109" s="48">
        <v>1</v>
      </c>
      <c r="U109" s="49">
        <v>0</v>
      </c>
      <c r="V109" s="49">
        <v>0</v>
      </c>
      <c r="W109" s="49">
        <v>0</v>
      </c>
      <c r="X109" s="49">
        <v>0.99999899999999997</v>
      </c>
      <c r="Y109" s="49">
        <v>0</v>
      </c>
      <c r="Z109" s="49" t="s">
        <v>3489</v>
      </c>
      <c r="AA109" s="73">
        <v>109</v>
      </c>
      <c r="AB109" s="73"/>
      <c r="AC109" s="74"/>
      <c r="AD109" s="76">
        <v>2303</v>
      </c>
      <c r="AE109" s="76">
        <v>2010</v>
      </c>
      <c r="AF109" s="76">
        <v>4160</v>
      </c>
      <c r="AG109" s="76">
        <v>6</v>
      </c>
      <c r="AH109" s="76">
        <v>32400</v>
      </c>
      <c r="AI109" s="76" t="s">
        <v>1948</v>
      </c>
      <c r="AJ109" s="76"/>
      <c r="AK109" s="76"/>
      <c r="AL109" s="76" t="s">
        <v>441</v>
      </c>
      <c r="AM109" s="78">
        <v>42715.526273148149</v>
      </c>
      <c r="AN109" s="76" t="s">
        <v>493</v>
      </c>
      <c r="AO109" s="79" t="s">
        <v>2916</v>
      </c>
      <c r="AP109" s="76" t="s">
        <v>65</v>
      </c>
      <c r="AQ109" s="48"/>
      <c r="AR109" s="48"/>
      <c r="AS109" s="48"/>
      <c r="AT109" s="48"/>
      <c r="AU109" s="48" t="s">
        <v>1264</v>
      </c>
      <c r="AV109" s="48" t="s">
        <v>1264</v>
      </c>
      <c r="AW109" s="93" t="s">
        <v>3623</v>
      </c>
      <c r="AX109" s="93" t="s">
        <v>3623</v>
      </c>
      <c r="AY109" s="93" t="s">
        <v>3833</v>
      </c>
      <c r="AZ109" s="93" t="s">
        <v>3833</v>
      </c>
      <c r="BA109" s="2"/>
      <c r="BB109" s="3"/>
      <c r="BC109" s="3"/>
      <c r="BD109" s="3"/>
      <c r="BE109" s="3"/>
    </row>
    <row r="110" spans="1:57" x14ac:dyDescent="0.25">
      <c r="A110" s="63" t="s">
        <v>631</v>
      </c>
      <c r="B110" s="64"/>
      <c r="C110" s="64"/>
      <c r="D110" s="65"/>
      <c r="E110" s="86"/>
      <c r="F110" s="85" t="s">
        <v>2604</v>
      </c>
      <c r="G110" s="87"/>
      <c r="H110" s="67" t="s">
        <v>631</v>
      </c>
      <c r="I110" s="68"/>
      <c r="J110" s="88"/>
      <c r="K110" s="67" t="s">
        <v>3240</v>
      </c>
      <c r="L110" s="89"/>
      <c r="M110" s="70">
        <v>3372.742919921875</v>
      </c>
      <c r="N110" s="70">
        <v>8508.3486328125</v>
      </c>
      <c r="O110" s="71"/>
      <c r="P110" s="72"/>
      <c r="Q110" s="72"/>
      <c r="R110" s="84"/>
      <c r="S110" s="48">
        <v>0</v>
      </c>
      <c r="T110" s="48">
        <v>2</v>
      </c>
      <c r="U110" s="49">
        <v>2</v>
      </c>
      <c r="V110" s="49">
        <v>0.5</v>
      </c>
      <c r="W110" s="49">
        <v>0</v>
      </c>
      <c r="X110" s="49">
        <v>1.459457</v>
      </c>
      <c r="Y110" s="49">
        <v>0</v>
      </c>
      <c r="Z110" s="49">
        <v>0</v>
      </c>
      <c r="AA110" s="73">
        <v>110</v>
      </c>
      <c r="AB110" s="73"/>
      <c r="AC110" s="74"/>
      <c r="AD110" s="76">
        <v>884</v>
      </c>
      <c r="AE110" s="76">
        <v>39</v>
      </c>
      <c r="AF110" s="76">
        <v>6850</v>
      </c>
      <c r="AG110" s="76">
        <v>1322</v>
      </c>
      <c r="AH110" s="76"/>
      <c r="AI110" s="76" t="s">
        <v>1949</v>
      </c>
      <c r="AJ110" s="76"/>
      <c r="AK110" s="76"/>
      <c r="AL110" s="76"/>
      <c r="AM110" s="78">
        <v>41191.550324074073</v>
      </c>
      <c r="AN110" s="76" t="s">
        <v>493</v>
      </c>
      <c r="AO110" s="79" t="s">
        <v>2917</v>
      </c>
      <c r="AP110" s="76" t="s">
        <v>65</v>
      </c>
      <c r="AQ110" s="48" t="s">
        <v>1130</v>
      </c>
      <c r="AR110" s="48" t="s">
        <v>1130</v>
      </c>
      <c r="AS110" s="48" t="s">
        <v>1228</v>
      </c>
      <c r="AT110" s="48" t="s">
        <v>1228</v>
      </c>
      <c r="AU110" s="48"/>
      <c r="AV110" s="48"/>
      <c r="AW110" s="93" t="s">
        <v>3624</v>
      </c>
      <c r="AX110" s="93" t="s">
        <v>3624</v>
      </c>
      <c r="AY110" s="93" t="s">
        <v>3834</v>
      </c>
      <c r="AZ110" s="93" t="s">
        <v>3834</v>
      </c>
      <c r="BA110" s="2"/>
      <c r="BB110" s="3"/>
      <c r="BC110" s="3"/>
      <c r="BD110" s="3"/>
      <c r="BE110" s="3"/>
    </row>
    <row r="111" spans="1:57" x14ac:dyDescent="0.25">
      <c r="A111" s="63" t="s">
        <v>827</v>
      </c>
      <c r="B111" s="64"/>
      <c r="C111" s="64"/>
      <c r="D111" s="65"/>
      <c r="E111" s="86"/>
      <c r="F111" s="85" t="s">
        <v>2605</v>
      </c>
      <c r="G111" s="87"/>
      <c r="H111" s="67" t="s">
        <v>827</v>
      </c>
      <c r="I111" s="68"/>
      <c r="J111" s="88"/>
      <c r="K111" s="67" t="s">
        <v>3241</v>
      </c>
      <c r="L111" s="89"/>
      <c r="M111" s="70">
        <v>7524.744140625</v>
      </c>
      <c r="N111" s="70">
        <v>8880.3447265625</v>
      </c>
      <c r="O111" s="71"/>
      <c r="P111" s="72"/>
      <c r="Q111" s="72"/>
      <c r="R111" s="84"/>
      <c r="S111" s="48">
        <v>1</v>
      </c>
      <c r="T111" s="48">
        <v>0</v>
      </c>
      <c r="U111" s="49">
        <v>0</v>
      </c>
      <c r="V111" s="49">
        <v>0.33333299999999999</v>
      </c>
      <c r="W111" s="49">
        <v>0</v>
      </c>
      <c r="X111" s="49">
        <v>0.77026899999999998</v>
      </c>
      <c r="Y111" s="49">
        <v>0</v>
      </c>
      <c r="Z111" s="49">
        <v>0</v>
      </c>
      <c r="AA111" s="73">
        <v>111</v>
      </c>
      <c r="AB111" s="73"/>
      <c r="AC111" s="74"/>
      <c r="AD111" s="76">
        <v>3459</v>
      </c>
      <c r="AE111" s="76">
        <v>5858</v>
      </c>
      <c r="AF111" s="76">
        <v>768</v>
      </c>
      <c r="AG111" s="76">
        <v>3046</v>
      </c>
      <c r="AH111" s="76"/>
      <c r="AI111" s="76" t="s">
        <v>1950</v>
      </c>
      <c r="AJ111" s="76" t="s">
        <v>2206</v>
      </c>
      <c r="AK111" s="79" t="s">
        <v>2380</v>
      </c>
      <c r="AL111" s="76"/>
      <c r="AM111" s="78">
        <v>42942.289143518516</v>
      </c>
      <c r="AN111" s="76" t="s">
        <v>493</v>
      </c>
      <c r="AO111" s="79" t="s">
        <v>2918</v>
      </c>
      <c r="AP111" s="76" t="s">
        <v>64</v>
      </c>
      <c r="AQ111" s="48"/>
      <c r="AR111" s="48"/>
      <c r="AS111" s="48"/>
      <c r="AT111" s="48"/>
      <c r="AU111" s="48"/>
      <c r="AV111" s="48"/>
      <c r="AW111" s="48"/>
      <c r="AX111" s="48"/>
      <c r="AY111" s="48"/>
      <c r="AZ111" s="48"/>
      <c r="BA111" s="2"/>
      <c r="BB111" s="3"/>
      <c r="BC111" s="3"/>
      <c r="BD111" s="3"/>
      <c r="BE111" s="3"/>
    </row>
    <row r="112" spans="1:57" x14ac:dyDescent="0.25">
      <c r="A112" s="63" t="s">
        <v>828</v>
      </c>
      <c r="B112" s="64"/>
      <c r="C112" s="64"/>
      <c r="D112" s="65"/>
      <c r="E112" s="86"/>
      <c r="F112" s="85" t="s">
        <v>2606</v>
      </c>
      <c r="G112" s="87"/>
      <c r="H112" s="67" t="s">
        <v>828</v>
      </c>
      <c r="I112" s="68"/>
      <c r="J112" s="88"/>
      <c r="K112" s="67" t="s">
        <v>3242</v>
      </c>
      <c r="L112" s="89"/>
      <c r="M112" s="70">
        <v>746.46142578125</v>
      </c>
      <c r="N112" s="70">
        <v>5457.8583984375</v>
      </c>
      <c r="O112" s="71"/>
      <c r="P112" s="72"/>
      <c r="Q112" s="72"/>
      <c r="R112" s="84"/>
      <c r="S112" s="48">
        <v>1</v>
      </c>
      <c r="T112" s="48">
        <v>0</v>
      </c>
      <c r="U112" s="49">
        <v>0</v>
      </c>
      <c r="V112" s="49">
        <v>0.33333299999999999</v>
      </c>
      <c r="W112" s="49">
        <v>0</v>
      </c>
      <c r="X112" s="49">
        <v>0.77026899999999998</v>
      </c>
      <c r="Y112" s="49">
        <v>0</v>
      </c>
      <c r="Z112" s="49">
        <v>0</v>
      </c>
      <c r="AA112" s="73">
        <v>112</v>
      </c>
      <c r="AB112" s="73"/>
      <c r="AC112" s="74"/>
      <c r="AD112" s="76">
        <v>320</v>
      </c>
      <c r="AE112" s="76">
        <v>1041</v>
      </c>
      <c r="AF112" s="76">
        <v>359</v>
      </c>
      <c r="AG112" s="76">
        <v>1533</v>
      </c>
      <c r="AH112" s="76"/>
      <c r="AI112" s="76" t="s">
        <v>1951</v>
      </c>
      <c r="AJ112" s="76" t="s">
        <v>2207</v>
      </c>
      <c r="AK112" s="79" t="s">
        <v>2381</v>
      </c>
      <c r="AL112" s="76"/>
      <c r="AM112" s="78">
        <v>42775.078483796293</v>
      </c>
      <c r="AN112" s="76" t="s">
        <v>493</v>
      </c>
      <c r="AO112" s="79" t="s">
        <v>2919</v>
      </c>
      <c r="AP112" s="76" t="s">
        <v>64</v>
      </c>
      <c r="AQ112" s="48"/>
      <c r="AR112" s="48"/>
      <c r="AS112" s="48"/>
      <c r="AT112" s="48"/>
      <c r="AU112" s="48"/>
      <c r="AV112" s="48"/>
      <c r="AW112" s="48"/>
      <c r="AX112" s="48"/>
      <c r="AY112" s="48"/>
      <c r="AZ112" s="48"/>
      <c r="BA112" s="2"/>
      <c r="BB112" s="3"/>
      <c r="BC112" s="3"/>
      <c r="BD112" s="3"/>
      <c r="BE112" s="3"/>
    </row>
    <row r="113" spans="1:57" x14ac:dyDescent="0.25">
      <c r="A113" s="63" t="s">
        <v>632</v>
      </c>
      <c r="B113" s="64"/>
      <c r="C113" s="64"/>
      <c r="D113" s="65"/>
      <c r="E113" s="86"/>
      <c r="F113" s="85" t="s">
        <v>2607</v>
      </c>
      <c r="G113" s="87"/>
      <c r="H113" s="67" t="s">
        <v>632</v>
      </c>
      <c r="I113" s="68"/>
      <c r="J113" s="88"/>
      <c r="K113" s="67" t="s">
        <v>3243</v>
      </c>
      <c r="L113" s="89"/>
      <c r="M113" s="70">
        <v>5789.97216796875</v>
      </c>
      <c r="N113" s="70">
        <v>852.11181640625</v>
      </c>
      <c r="O113" s="71"/>
      <c r="P113" s="72"/>
      <c r="Q113" s="72"/>
      <c r="R113" s="84"/>
      <c r="S113" s="48">
        <v>0</v>
      </c>
      <c r="T113" s="48">
        <v>1</v>
      </c>
      <c r="U113" s="49">
        <v>0</v>
      </c>
      <c r="V113" s="49">
        <v>1.1235999999999999E-2</v>
      </c>
      <c r="W113" s="49">
        <v>2.1739000000000001E-2</v>
      </c>
      <c r="X113" s="49">
        <v>0.55074999999999996</v>
      </c>
      <c r="Y113" s="49">
        <v>0</v>
      </c>
      <c r="Z113" s="49">
        <v>0</v>
      </c>
      <c r="AA113" s="73">
        <v>113</v>
      </c>
      <c r="AB113" s="73"/>
      <c r="AC113" s="74"/>
      <c r="AD113" s="76">
        <v>0</v>
      </c>
      <c r="AE113" s="76">
        <v>1</v>
      </c>
      <c r="AF113" s="76">
        <v>22</v>
      </c>
      <c r="AG113" s="76">
        <v>12</v>
      </c>
      <c r="AH113" s="76"/>
      <c r="AI113" s="76" t="s">
        <v>1952</v>
      </c>
      <c r="AJ113" s="76"/>
      <c r="AK113" s="76"/>
      <c r="AL113" s="76"/>
      <c r="AM113" s="78">
        <v>42872.940578703703</v>
      </c>
      <c r="AN113" s="76" t="s">
        <v>493</v>
      </c>
      <c r="AO113" s="79" t="s">
        <v>2920</v>
      </c>
      <c r="AP113" s="76" t="s">
        <v>65</v>
      </c>
      <c r="AQ113" s="48" t="s">
        <v>252</v>
      </c>
      <c r="AR113" s="48" t="s">
        <v>252</v>
      </c>
      <c r="AS113" s="48" t="s">
        <v>266</v>
      </c>
      <c r="AT113" s="48" t="s">
        <v>266</v>
      </c>
      <c r="AU113" s="48"/>
      <c r="AV113" s="48"/>
      <c r="AW113" s="93" t="s">
        <v>3565</v>
      </c>
      <c r="AX113" s="93" t="s">
        <v>3565</v>
      </c>
      <c r="AY113" s="93" t="s">
        <v>3775</v>
      </c>
      <c r="AZ113" s="93" t="s">
        <v>3775</v>
      </c>
      <c r="BA113" s="2"/>
      <c r="BB113" s="3"/>
      <c r="BC113" s="3"/>
      <c r="BD113" s="3"/>
      <c r="BE113" s="3"/>
    </row>
    <row r="114" spans="1:57" x14ac:dyDescent="0.25">
      <c r="A114" s="63" t="s">
        <v>633</v>
      </c>
      <c r="B114" s="64"/>
      <c r="C114" s="64"/>
      <c r="D114" s="65"/>
      <c r="E114" s="86"/>
      <c r="F114" s="85" t="s">
        <v>2608</v>
      </c>
      <c r="G114" s="87"/>
      <c r="H114" s="67" t="s">
        <v>633</v>
      </c>
      <c r="I114" s="68"/>
      <c r="J114" s="88"/>
      <c r="K114" s="67" t="s">
        <v>3244</v>
      </c>
      <c r="L114" s="89"/>
      <c r="M114" s="70">
        <v>6744.04443359375</v>
      </c>
      <c r="N114" s="70">
        <v>2982.259521484375</v>
      </c>
      <c r="O114" s="71"/>
      <c r="P114" s="72"/>
      <c r="Q114" s="72"/>
      <c r="R114" s="84"/>
      <c r="S114" s="48">
        <v>0</v>
      </c>
      <c r="T114" s="48">
        <v>1</v>
      </c>
      <c r="U114" s="49">
        <v>0</v>
      </c>
      <c r="V114" s="49">
        <v>1</v>
      </c>
      <c r="W114" s="49">
        <v>0</v>
      </c>
      <c r="X114" s="49">
        <v>0.99999899999999997</v>
      </c>
      <c r="Y114" s="49">
        <v>0</v>
      </c>
      <c r="Z114" s="49">
        <v>0</v>
      </c>
      <c r="AA114" s="73">
        <v>114</v>
      </c>
      <c r="AB114" s="73"/>
      <c r="AC114" s="74"/>
      <c r="AD114" s="76">
        <v>256</v>
      </c>
      <c r="AE114" s="76">
        <v>228</v>
      </c>
      <c r="AF114" s="76">
        <v>2687</v>
      </c>
      <c r="AG114" s="76">
        <v>4945</v>
      </c>
      <c r="AH114" s="76"/>
      <c r="AI114" s="76" t="s">
        <v>1953</v>
      </c>
      <c r="AJ114" s="76" t="s">
        <v>379</v>
      </c>
      <c r="AK114" s="79" t="s">
        <v>2382</v>
      </c>
      <c r="AL114" s="76"/>
      <c r="AM114" s="78">
        <v>42954.367546296293</v>
      </c>
      <c r="AN114" s="76" t="s">
        <v>493</v>
      </c>
      <c r="AO114" s="79" t="s">
        <v>2921</v>
      </c>
      <c r="AP114" s="76" t="s">
        <v>65</v>
      </c>
      <c r="AQ114" s="48" t="s">
        <v>1131</v>
      </c>
      <c r="AR114" s="48" t="s">
        <v>1131</v>
      </c>
      <c r="AS114" s="48" t="s">
        <v>264</v>
      </c>
      <c r="AT114" s="48" t="s">
        <v>264</v>
      </c>
      <c r="AU114" s="48"/>
      <c r="AV114" s="48"/>
      <c r="AW114" s="93" t="s">
        <v>3625</v>
      </c>
      <c r="AX114" s="93" t="s">
        <v>3625</v>
      </c>
      <c r="AY114" s="93" t="s">
        <v>3835</v>
      </c>
      <c r="AZ114" s="93" t="s">
        <v>3835</v>
      </c>
      <c r="BA114" s="2"/>
      <c r="BB114" s="3"/>
      <c r="BC114" s="3"/>
      <c r="BD114" s="3"/>
      <c r="BE114" s="3"/>
    </row>
    <row r="115" spans="1:57" x14ac:dyDescent="0.25">
      <c r="A115" s="63" t="s">
        <v>829</v>
      </c>
      <c r="B115" s="64"/>
      <c r="C115" s="64"/>
      <c r="D115" s="65"/>
      <c r="E115" s="86"/>
      <c r="F115" s="85" t="s">
        <v>2609</v>
      </c>
      <c r="G115" s="87"/>
      <c r="H115" s="67" t="s">
        <v>829</v>
      </c>
      <c r="I115" s="68"/>
      <c r="J115" s="88"/>
      <c r="K115" s="67" t="s">
        <v>3245</v>
      </c>
      <c r="L115" s="89"/>
      <c r="M115" s="70">
        <v>5121.76171875</v>
      </c>
      <c r="N115" s="70">
        <v>319.14443969726563</v>
      </c>
      <c r="O115" s="71"/>
      <c r="P115" s="72"/>
      <c r="Q115" s="72"/>
      <c r="R115" s="84"/>
      <c r="S115" s="48">
        <v>1</v>
      </c>
      <c r="T115" s="48">
        <v>0</v>
      </c>
      <c r="U115" s="49">
        <v>0</v>
      </c>
      <c r="V115" s="49">
        <v>1</v>
      </c>
      <c r="W115" s="49">
        <v>0</v>
      </c>
      <c r="X115" s="49">
        <v>0.99999899999999997</v>
      </c>
      <c r="Y115" s="49">
        <v>0</v>
      </c>
      <c r="Z115" s="49">
        <v>0</v>
      </c>
      <c r="AA115" s="73">
        <v>115</v>
      </c>
      <c r="AB115" s="73"/>
      <c r="AC115" s="74"/>
      <c r="AD115" s="76">
        <v>100</v>
      </c>
      <c r="AE115" s="76">
        <v>96</v>
      </c>
      <c r="AF115" s="76">
        <v>1631</v>
      </c>
      <c r="AG115" s="76">
        <v>1290</v>
      </c>
      <c r="AH115" s="76"/>
      <c r="AI115" s="76" t="s">
        <v>1954</v>
      </c>
      <c r="AJ115" s="76"/>
      <c r="AK115" s="76"/>
      <c r="AL115" s="76"/>
      <c r="AM115" s="78">
        <v>42806.645486111112</v>
      </c>
      <c r="AN115" s="76" t="s">
        <v>493</v>
      </c>
      <c r="AO115" s="79" t="s">
        <v>2922</v>
      </c>
      <c r="AP115" s="76" t="s">
        <v>64</v>
      </c>
      <c r="AQ115" s="48"/>
      <c r="AR115" s="48"/>
      <c r="AS115" s="48"/>
      <c r="AT115" s="48"/>
      <c r="AU115" s="48"/>
      <c r="AV115" s="48"/>
      <c r="AW115" s="48"/>
      <c r="AX115" s="48"/>
      <c r="AY115" s="48"/>
      <c r="AZ115" s="48"/>
      <c r="BA115" s="2"/>
      <c r="BB115" s="3"/>
      <c r="BC115" s="3"/>
      <c r="BD115" s="3"/>
      <c r="BE115" s="3"/>
    </row>
    <row r="116" spans="1:57" x14ac:dyDescent="0.25">
      <c r="A116" s="63" t="s">
        <v>634</v>
      </c>
      <c r="B116" s="64"/>
      <c r="C116" s="64"/>
      <c r="D116" s="65"/>
      <c r="E116" s="86"/>
      <c r="F116" s="85" t="s">
        <v>2610</v>
      </c>
      <c r="G116" s="87"/>
      <c r="H116" s="67" t="s">
        <v>634</v>
      </c>
      <c r="I116" s="68"/>
      <c r="J116" s="88"/>
      <c r="K116" s="67" t="s">
        <v>3246</v>
      </c>
      <c r="L116" s="89"/>
      <c r="M116" s="70">
        <v>9728.4072265625</v>
      </c>
      <c r="N116" s="70">
        <v>5614.48046875</v>
      </c>
      <c r="O116" s="71"/>
      <c r="P116" s="72"/>
      <c r="Q116" s="72"/>
      <c r="R116" s="84"/>
      <c r="S116" s="48">
        <v>0</v>
      </c>
      <c r="T116" s="48">
        <v>1</v>
      </c>
      <c r="U116" s="49">
        <v>0</v>
      </c>
      <c r="V116" s="49">
        <v>1.1235999999999999E-2</v>
      </c>
      <c r="W116" s="49">
        <v>2.1739000000000001E-2</v>
      </c>
      <c r="X116" s="49">
        <v>0.55074999999999996</v>
      </c>
      <c r="Y116" s="49">
        <v>0</v>
      </c>
      <c r="Z116" s="49">
        <v>0</v>
      </c>
      <c r="AA116" s="73">
        <v>116</v>
      </c>
      <c r="AB116" s="73"/>
      <c r="AC116" s="74"/>
      <c r="AD116" s="76">
        <v>62</v>
      </c>
      <c r="AE116" s="76">
        <v>0</v>
      </c>
      <c r="AF116" s="76">
        <v>6</v>
      </c>
      <c r="AG116" s="76">
        <v>10</v>
      </c>
      <c r="AH116" s="76"/>
      <c r="AI116" s="76"/>
      <c r="AJ116" s="76" t="s">
        <v>2208</v>
      </c>
      <c r="AK116" s="76"/>
      <c r="AL116" s="76"/>
      <c r="AM116" s="78">
        <v>43090.449953703705</v>
      </c>
      <c r="AN116" s="76" t="s">
        <v>493</v>
      </c>
      <c r="AO116" s="79" t="s">
        <v>2923</v>
      </c>
      <c r="AP116" s="76" t="s">
        <v>65</v>
      </c>
      <c r="AQ116" s="48" t="s">
        <v>251</v>
      </c>
      <c r="AR116" s="48" t="s">
        <v>251</v>
      </c>
      <c r="AS116" s="48" t="s">
        <v>266</v>
      </c>
      <c r="AT116" s="48" t="s">
        <v>266</v>
      </c>
      <c r="AU116" s="48"/>
      <c r="AV116" s="48"/>
      <c r="AW116" s="93" t="s">
        <v>3571</v>
      </c>
      <c r="AX116" s="93" t="s">
        <v>3571</v>
      </c>
      <c r="AY116" s="93" t="s">
        <v>3781</v>
      </c>
      <c r="AZ116" s="93" t="s">
        <v>3781</v>
      </c>
      <c r="BA116" s="2"/>
      <c r="BB116" s="3"/>
      <c r="BC116" s="3"/>
      <c r="BD116" s="3"/>
      <c r="BE116" s="3"/>
    </row>
    <row r="117" spans="1:57" x14ac:dyDescent="0.25">
      <c r="A117" s="63" t="s">
        <v>635</v>
      </c>
      <c r="B117" s="64"/>
      <c r="C117" s="64"/>
      <c r="D117" s="65"/>
      <c r="E117" s="86"/>
      <c r="F117" s="85" t="s">
        <v>2611</v>
      </c>
      <c r="G117" s="87"/>
      <c r="H117" s="67" t="s">
        <v>635</v>
      </c>
      <c r="I117" s="68"/>
      <c r="J117" s="88"/>
      <c r="K117" s="67" t="s">
        <v>3247</v>
      </c>
      <c r="L117" s="89"/>
      <c r="M117" s="70">
        <v>8728.244140625</v>
      </c>
      <c r="N117" s="70">
        <v>9046.1201171875</v>
      </c>
      <c r="O117" s="71"/>
      <c r="P117" s="72"/>
      <c r="Q117" s="72"/>
      <c r="R117" s="84"/>
      <c r="S117" s="48">
        <v>1</v>
      </c>
      <c r="T117" s="48">
        <v>1</v>
      </c>
      <c r="U117" s="49">
        <v>0</v>
      </c>
      <c r="V117" s="49">
        <v>0</v>
      </c>
      <c r="W117" s="49">
        <v>0</v>
      </c>
      <c r="X117" s="49">
        <v>0.99999899999999997</v>
      </c>
      <c r="Y117" s="49">
        <v>0</v>
      </c>
      <c r="Z117" s="49" t="s">
        <v>3489</v>
      </c>
      <c r="AA117" s="73">
        <v>117</v>
      </c>
      <c r="AB117" s="73"/>
      <c r="AC117" s="74"/>
      <c r="AD117" s="76">
        <v>337</v>
      </c>
      <c r="AE117" s="76">
        <v>343</v>
      </c>
      <c r="AF117" s="76">
        <v>5798</v>
      </c>
      <c r="AG117" s="76">
        <v>4774</v>
      </c>
      <c r="AH117" s="76">
        <v>-28800</v>
      </c>
      <c r="AI117" s="76" t="s">
        <v>1955</v>
      </c>
      <c r="AJ117" s="76" t="s">
        <v>2209</v>
      </c>
      <c r="AK117" s="79" t="s">
        <v>2383</v>
      </c>
      <c r="AL117" s="76" t="s">
        <v>432</v>
      </c>
      <c r="AM117" s="78">
        <v>42542.230474537035</v>
      </c>
      <c r="AN117" s="76" t="s">
        <v>493</v>
      </c>
      <c r="AO117" s="79" t="s">
        <v>2924</v>
      </c>
      <c r="AP117" s="76" t="s">
        <v>65</v>
      </c>
      <c r="AQ117" s="48"/>
      <c r="AR117" s="48"/>
      <c r="AS117" s="48"/>
      <c r="AT117" s="48"/>
      <c r="AU117" s="48"/>
      <c r="AV117" s="48"/>
      <c r="AW117" s="93" t="s">
        <v>3626</v>
      </c>
      <c r="AX117" s="93" t="s">
        <v>3626</v>
      </c>
      <c r="AY117" s="93" t="s">
        <v>3836</v>
      </c>
      <c r="AZ117" s="93" t="s">
        <v>3836</v>
      </c>
      <c r="BA117" s="2"/>
      <c r="BB117" s="3"/>
      <c r="BC117" s="3"/>
      <c r="BD117" s="3"/>
      <c r="BE117" s="3"/>
    </row>
    <row r="118" spans="1:57" x14ac:dyDescent="0.25">
      <c r="A118" s="63" t="s">
        <v>636</v>
      </c>
      <c r="B118" s="64"/>
      <c r="C118" s="64"/>
      <c r="D118" s="65"/>
      <c r="E118" s="86"/>
      <c r="F118" s="85" t="s">
        <v>2612</v>
      </c>
      <c r="G118" s="87"/>
      <c r="H118" s="67" t="s">
        <v>636</v>
      </c>
      <c r="I118" s="68"/>
      <c r="J118" s="88"/>
      <c r="K118" s="67" t="s">
        <v>3248</v>
      </c>
      <c r="L118" s="89"/>
      <c r="M118" s="70">
        <v>5687.1318359375</v>
      </c>
      <c r="N118" s="70">
        <v>8346.783203125</v>
      </c>
      <c r="O118" s="71"/>
      <c r="P118" s="72"/>
      <c r="Q118" s="72"/>
      <c r="R118" s="84"/>
      <c r="S118" s="48">
        <v>0</v>
      </c>
      <c r="T118" s="48">
        <v>1</v>
      </c>
      <c r="U118" s="49">
        <v>0</v>
      </c>
      <c r="V118" s="49">
        <v>1</v>
      </c>
      <c r="W118" s="49">
        <v>0</v>
      </c>
      <c r="X118" s="49">
        <v>0.99999899999999997</v>
      </c>
      <c r="Y118" s="49">
        <v>0</v>
      </c>
      <c r="Z118" s="49">
        <v>0</v>
      </c>
      <c r="AA118" s="73">
        <v>118</v>
      </c>
      <c r="AB118" s="73"/>
      <c r="AC118" s="74"/>
      <c r="AD118" s="76">
        <v>2491</v>
      </c>
      <c r="AE118" s="76">
        <v>2596</v>
      </c>
      <c r="AF118" s="76">
        <v>8129</v>
      </c>
      <c r="AG118" s="76">
        <v>11994</v>
      </c>
      <c r="AH118" s="76">
        <v>-18000</v>
      </c>
      <c r="AI118" s="76" t="s">
        <v>1956</v>
      </c>
      <c r="AJ118" s="76" t="s">
        <v>2210</v>
      </c>
      <c r="AK118" s="79" t="s">
        <v>2384</v>
      </c>
      <c r="AL118" s="76" t="s">
        <v>440</v>
      </c>
      <c r="AM118" s="78">
        <v>40696.602465277778</v>
      </c>
      <c r="AN118" s="76" t="s">
        <v>493</v>
      </c>
      <c r="AO118" s="79" t="s">
        <v>2925</v>
      </c>
      <c r="AP118" s="76" t="s">
        <v>65</v>
      </c>
      <c r="AQ118" s="48"/>
      <c r="AR118" s="48"/>
      <c r="AS118" s="48"/>
      <c r="AT118" s="48"/>
      <c r="AU118" s="48"/>
      <c r="AV118" s="48"/>
      <c r="AW118" s="93" t="s">
        <v>3627</v>
      </c>
      <c r="AX118" s="93" t="s">
        <v>3627</v>
      </c>
      <c r="AY118" s="93" t="s">
        <v>3837</v>
      </c>
      <c r="AZ118" s="93" t="s">
        <v>3837</v>
      </c>
      <c r="BA118" s="2"/>
      <c r="BB118" s="3"/>
      <c r="BC118" s="3"/>
      <c r="BD118" s="3"/>
      <c r="BE118" s="3"/>
    </row>
    <row r="119" spans="1:57" x14ac:dyDescent="0.25">
      <c r="A119" s="63" t="s">
        <v>830</v>
      </c>
      <c r="B119" s="64"/>
      <c r="C119" s="64"/>
      <c r="D119" s="65"/>
      <c r="E119" s="86"/>
      <c r="F119" s="85" t="s">
        <v>2613</v>
      </c>
      <c r="G119" s="87"/>
      <c r="H119" s="67" t="s">
        <v>830</v>
      </c>
      <c r="I119" s="68"/>
      <c r="J119" s="88"/>
      <c r="K119" s="67" t="s">
        <v>3249</v>
      </c>
      <c r="L119" s="89"/>
      <c r="M119" s="70">
        <v>6110.556640625</v>
      </c>
      <c r="N119" s="70">
        <v>4443.9580078125</v>
      </c>
      <c r="O119" s="71"/>
      <c r="P119" s="72"/>
      <c r="Q119" s="72"/>
      <c r="R119" s="84"/>
      <c r="S119" s="48">
        <v>1</v>
      </c>
      <c r="T119" s="48">
        <v>0</v>
      </c>
      <c r="U119" s="49">
        <v>0</v>
      </c>
      <c r="V119" s="49">
        <v>1</v>
      </c>
      <c r="W119" s="49">
        <v>0</v>
      </c>
      <c r="X119" s="49">
        <v>0.99999899999999997</v>
      </c>
      <c r="Y119" s="49">
        <v>0</v>
      </c>
      <c r="Z119" s="49">
        <v>0</v>
      </c>
      <c r="AA119" s="73">
        <v>119</v>
      </c>
      <c r="AB119" s="73"/>
      <c r="AC119" s="74"/>
      <c r="AD119" s="76">
        <v>44</v>
      </c>
      <c r="AE119" s="76">
        <v>142</v>
      </c>
      <c r="AF119" s="76">
        <v>627</v>
      </c>
      <c r="AG119" s="76">
        <v>480</v>
      </c>
      <c r="AH119" s="76"/>
      <c r="AI119" s="76" t="s">
        <v>1957</v>
      </c>
      <c r="AJ119" s="76"/>
      <c r="AK119" s="79" t="s">
        <v>2385</v>
      </c>
      <c r="AL119" s="76"/>
      <c r="AM119" s="78">
        <v>42888.785173611112</v>
      </c>
      <c r="AN119" s="76" t="s">
        <v>493</v>
      </c>
      <c r="AO119" s="79" t="s">
        <v>2926</v>
      </c>
      <c r="AP119" s="76" t="s">
        <v>64</v>
      </c>
      <c r="AQ119" s="48"/>
      <c r="AR119" s="48"/>
      <c r="AS119" s="48"/>
      <c r="AT119" s="48"/>
      <c r="AU119" s="48"/>
      <c r="AV119" s="48"/>
      <c r="AW119" s="48"/>
      <c r="AX119" s="48"/>
      <c r="AY119" s="48"/>
      <c r="AZ119" s="48"/>
      <c r="BA119" s="2"/>
      <c r="BB119" s="3"/>
      <c r="BC119" s="3"/>
      <c r="BD119" s="3"/>
      <c r="BE119" s="3"/>
    </row>
    <row r="120" spans="1:57" x14ac:dyDescent="0.25">
      <c r="A120" s="63" t="s">
        <v>637</v>
      </c>
      <c r="B120" s="64"/>
      <c r="C120" s="64"/>
      <c r="D120" s="65"/>
      <c r="E120" s="86"/>
      <c r="F120" s="85" t="s">
        <v>2614</v>
      </c>
      <c r="G120" s="87"/>
      <c r="H120" s="67" t="s">
        <v>637</v>
      </c>
      <c r="I120" s="68"/>
      <c r="J120" s="88"/>
      <c r="K120" s="67" t="s">
        <v>3250</v>
      </c>
      <c r="L120" s="89"/>
      <c r="M120" s="70">
        <v>3338.903564453125</v>
      </c>
      <c r="N120" s="70">
        <v>9472.7158203125</v>
      </c>
      <c r="O120" s="71"/>
      <c r="P120" s="72"/>
      <c r="Q120" s="72"/>
      <c r="R120" s="84"/>
      <c r="S120" s="48">
        <v>0</v>
      </c>
      <c r="T120" s="48">
        <v>1</v>
      </c>
      <c r="U120" s="49">
        <v>0</v>
      </c>
      <c r="V120" s="49">
        <v>0.14285700000000001</v>
      </c>
      <c r="W120" s="49">
        <v>0</v>
      </c>
      <c r="X120" s="49">
        <v>0.65540500000000002</v>
      </c>
      <c r="Y120" s="49">
        <v>0</v>
      </c>
      <c r="Z120" s="49">
        <v>0</v>
      </c>
      <c r="AA120" s="73">
        <v>120</v>
      </c>
      <c r="AB120" s="73"/>
      <c r="AC120" s="74"/>
      <c r="AD120" s="76">
        <v>475</v>
      </c>
      <c r="AE120" s="76">
        <v>429</v>
      </c>
      <c r="AF120" s="76">
        <v>5174</v>
      </c>
      <c r="AG120" s="76">
        <v>1584</v>
      </c>
      <c r="AH120" s="76"/>
      <c r="AI120" s="76" t="s">
        <v>1958</v>
      </c>
      <c r="AJ120" s="76" t="s">
        <v>2162</v>
      </c>
      <c r="AK120" s="76"/>
      <c r="AL120" s="76"/>
      <c r="AM120" s="78">
        <v>42865.418969907405</v>
      </c>
      <c r="AN120" s="76" t="s">
        <v>493</v>
      </c>
      <c r="AO120" s="79" t="s">
        <v>2927</v>
      </c>
      <c r="AP120" s="76" t="s">
        <v>65</v>
      </c>
      <c r="AQ120" s="48"/>
      <c r="AR120" s="48"/>
      <c r="AS120" s="48"/>
      <c r="AT120" s="48"/>
      <c r="AU120" s="48" t="s">
        <v>1259</v>
      </c>
      <c r="AV120" s="48" t="s">
        <v>1259</v>
      </c>
      <c r="AW120" s="93" t="s">
        <v>3603</v>
      </c>
      <c r="AX120" s="93" t="s">
        <v>3603</v>
      </c>
      <c r="AY120" s="93" t="s">
        <v>3813</v>
      </c>
      <c r="AZ120" s="93" t="s">
        <v>3813</v>
      </c>
      <c r="BA120" s="2"/>
      <c r="BB120" s="3"/>
      <c r="BC120" s="3"/>
      <c r="BD120" s="3"/>
      <c r="BE120" s="3"/>
    </row>
    <row r="121" spans="1:57" x14ac:dyDescent="0.25">
      <c r="A121" s="63" t="s">
        <v>638</v>
      </c>
      <c r="B121" s="64"/>
      <c r="C121" s="64"/>
      <c r="D121" s="65"/>
      <c r="E121" s="86"/>
      <c r="F121" s="85" t="s">
        <v>2615</v>
      </c>
      <c r="G121" s="87"/>
      <c r="H121" s="67" t="s">
        <v>638</v>
      </c>
      <c r="I121" s="68"/>
      <c r="J121" s="88"/>
      <c r="K121" s="67" t="s">
        <v>3251</v>
      </c>
      <c r="L121" s="89"/>
      <c r="M121" s="70">
        <v>5248.88330078125</v>
      </c>
      <c r="N121" s="70">
        <v>502.1978759765625</v>
      </c>
      <c r="O121" s="71"/>
      <c r="P121" s="72"/>
      <c r="Q121" s="72"/>
      <c r="R121" s="84"/>
      <c r="S121" s="48">
        <v>1</v>
      </c>
      <c r="T121" s="48">
        <v>1</v>
      </c>
      <c r="U121" s="49">
        <v>0</v>
      </c>
      <c r="V121" s="49">
        <v>0</v>
      </c>
      <c r="W121" s="49">
        <v>0</v>
      </c>
      <c r="X121" s="49">
        <v>0.99999899999999997</v>
      </c>
      <c r="Y121" s="49">
        <v>0</v>
      </c>
      <c r="Z121" s="49" t="s">
        <v>3489</v>
      </c>
      <c r="AA121" s="73">
        <v>121</v>
      </c>
      <c r="AB121" s="73"/>
      <c r="AC121" s="74"/>
      <c r="AD121" s="76">
        <v>66808</v>
      </c>
      <c r="AE121" s="76">
        <v>89541</v>
      </c>
      <c r="AF121" s="76">
        <v>676558</v>
      </c>
      <c r="AG121" s="76">
        <v>895</v>
      </c>
      <c r="AH121" s="76">
        <v>-18000</v>
      </c>
      <c r="AI121" s="76" t="s">
        <v>1959</v>
      </c>
      <c r="AJ121" s="76" t="s">
        <v>2211</v>
      </c>
      <c r="AK121" s="79" t="s">
        <v>2386</v>
      </c>
      <c r="AL121" s="76" t="s">
        <v>435</v>
      </c>
      <c r="AM121" s="78">
        <v>39879.109826388885</v>
      </c>
      <c r="AN121" s="76" t="s">
        <v>493</v>
      </c>
      <c r="AO121" s="79" t="s">
        <v>2928</v>
      </c>
      <c r="AP121" s="76" t="s">
        <v>65</v>
      </c>
      <c r="AQ121" s="48" t="s">
        <v>1132</v>
      </c>
      <c r="AR121" s="48" t="s">
        <v>1132</v>
      </c>
      <c r="AS121" s="48" t="s">
        <v>265</v>
      </c>
      <c r="AT121" s="48" t="s">
        <v>265</v>
      </c>
      <c r="AU121" s="48"/>
      <c r="AV121" s="48"/>
      <c r="AW121" s="93" t="s">
        <v>3628</v>
      </c>
      <c r="AX121" s="93" t="s">
        <v>3628</v>
      </c>
      <c r="AY121" s="93" t="s">
        <v>3838</v>
      </c>
      <c r="AZ121" s="93" t="s">
        <v>3838</v>
      </c>
      <c r="BA121" s="2"/>
      <c r="BB121" s="3"/>
      <c r="BC121" s="3"/>
      <c r="BD121" s="3"/>
      <c r="BE121" s="3"/>
    </row>
    <row r="122" spans="1:57" x14ac:dyDescent="0.25">
      <c r="A122" s="63" t="s">
        <v>639</v>
      </c>
      <c r="B122" s="64"/>
      <c r="C122" s="64"/>
      <c r="D122" s="65"/>
      <c r="E122" s="86"/>
      <c r="F122" s="85" t="s">
        <v>2616</v>
      </c>
      <c r="G122" s="87"/>
      <c r="H122" s="67" t="s">
        <v>639</v>
      </c>
      <c r="I122" s="68"/>
      <c r="J122" s="88"/>
      <c r="K122" s="67" t="s">
        <v>3252</v>
      </c>
      <c r="L122" s="89"/>
      <c r="M122" s="70">
        <v>5701.10986328125</v>
      </c>
      <c r="N122" s="70">
        <v>9885.3115234375</v>
      </c>
      <c r="O122" s="71"/>
      <c r="P122" s="72"/>
      <c r="Q122" s="72"/>
      <c r="R122" s="84"/>
      <c r="S122" s="48">
        <v>0</v>
      </c>
      <c r="T122" s="48">
        <v>2</v>
      </c>
      <c r="U122" s="49">
        <v>2</v>
      </c>
      <c r="V122" s="49">
        <v>0.5</v>
      </c>
      <c r="W122" s="49">
        <v>0</v>
      </c>
      <c r="X122" s="49">
        <v>1.459457</v>
      </c>
      <c r="Y122" s="49">
        <v>0</v>
      </c>
      <c r="Z122" s="49">
        <v>0</v>
      </c>
      <c r="AA122" s="73">
        <v>122</v>
      </c>
      <c r="AB122" s="73"/>
      <c r="AC122" s="74"/>
      <c r="AD122" s="76">
        <v>356</v>
      </c>
      <c r="AE122" s="76">
        <v>643</v>
      </c>
      <c r="AF122" s="76">
        <v>941</v>
      </c>
      <c r="AG122" s="76">
        <v>933</v>
      </c>
      <c r="AH122" s="76">
        <v>-28800</v>
      </c>
      <c r="AI122" s="76" t="s">
        <v>1960</v>
      </c>
      <c r="AJ122" s="76"/>
      <c r="AK122" s="79" t="s">
        <v>2387</v>
      </c>
      <c r="AL122" s="76" t="s">
        <v>432</v>
      </c>
      <c r="AM122" s="78">
        <v>42008.804652777777</v>
      </c>
      <c r="AN122" s="76" t="s">
        <v>493</v>
      </c>
      <c r="AO122" s="79" t="s">
        <v>2929</v>
      </c>
      <c r="AP122" s="76" t="s">
        <v>65</v>
      </c>
      <c r="AQ122" s="48"/>
      <c r="AR122" s="48"/>
      <c r="AS122" s="48"/>
      <c r="AT122" s="48"/>
      <c r="AU122" s="48"/>
      <c r="AV122" s="48"/>
      <c r="AW122" s="93" t="s">
        <v>3629</v>
      </c>
      <c r="AX122" s="93" t="s">
        <v>3629</v>
      </c>
      <c r="AY122" s="93" t="s">
        <v>3839</v>
      </c>
      <c r="AZ122" s="93" t="s">
        <v>3839</v>
      </c>
      <c r="BA122" s="2"/>
      <c r="BB122" s="3"/>
      <c r="BC122" s="3"/>
      <c r="BD122" s="3"/>
      <c r="BE122" s="3"/>
    </row>
    <row r="123" spans="1:57" x14ac:dyDescent="0.25">
      <c r="A123" s="63" t="s">
        <v>831</v>
      </c>
      <c r="B123" s="64"/>
      <c r="C123" s="64"/>
      <c r="D123" s="65"/>
      <c r="E123" s="86"/>
      <c r="F123" s="85" t="s">
        <v>2617</v>
      </c>
      <c r="G123" s="87"/>
      <c r="H123" s="67" t="s">
        <v>831</v>
      </c>
      <c r="I123" s="68"/>
      <c r="J123" s="88"/>
      <c r="K123" s="67" t="s">
        <v>3253</v>
      </c>
      <c r="L123" s="89"/>
      <c r="M123" s="70">
        <v>4958.732421875</v>
      </c>
      <c r="N123" s="70">
        <v>7441.51513671875</v>
      </c>
      <c r="O123" s="71"/>
      <c r="P123" s="72"/>
      <c r="Q123" s="72"/>
      <c r="R123" s="84"/>
      <c r="S123" s="48">
        <v>1</v>
      </c>
      <c r="T123" s="48">
        <v>0</v>
      </c>
      <c r="U123" s="49">
        <v>0</v>
      </c>
      <c r="V123" s="49">
        <v>0.33333299999999999</v>
      </c>
      <c r="W123" s="49">
        <v>0</v>
      </c>
      <c r="X123" s="49">
        <v>0.77026899999999998</v>
      </c>
      <c r="Y123" s="49">
        <v>0</v>
      </c>
      <c r="Z123" s="49">
        <v>0</v>
      </c>
      <c r="AA123" s="73">
        <v>123</v>
      </c>
      <c r="AB123" s="73"/>
      <c r="AC123" s="74"/>
      <c r="AD123" s="76">
        <v>58</v>
      </c>
      <c r="AE123" s="76">
        <v>273</v>
      </c>
      <c r="AF123" s="76">
        <v>83</v>
      </c>
      <c r="AG123" s="76">
        <v>70</v>
      </c>
      <c r="AH123" s="76"/>
      <c r="AI123" s="76" t="s">
        <v>1961</v>
      </c>
      <c r="AJ123" s="76" t="s">
        <v>2212</v>
      </c>
      <c r="AK123" s="79" t="s">
        <v>2388</v>
      </c>
      <c r="AL123" s="76"/>
      <c r="AM123" s="78">
        <v>42533.891886574071</v>
      </c>
      <c r="AN123" s="76" t="s">
        <v>493</v>
      </c>
      <c r="AO123" s="79" t="s">
        <v>2930</v>
      </c>
      <c r="AP123" s="76" t="s">
        <v>64</v>
      </c>
      <c r="AQ123" s="48"/>
      <c r="AR123" s="48"/>
      <c r="AS123" s="48"/>
      <c r="AT123" s="48"/>
      <c r="AU123" s="48"/>
      <c r="AV123" s="48"/>
      <c r="AW123" s="48"/>
      <c r="AX123" s="48"/>
      <c r="AY123" s="48"/>
      <c r="AZ123" s="48"/>
      <c r="BA123" s="2"/>
      <c r="BB123" s="3"/>
      <c r="BC123" s="3"/>
      <c r="BD123" s="3"/>
      <c r="BE123" s="3"/>
    </row>
    <row r="124" spans="1:57" x14ac:dyDescent="0.25">
      <c r="A124" s="63" t="s">
        <v>832</v>
      </c>
      <c r="B124" s="64"/>
      <c r="C124" s="64"/>
      <c r="D124" s="65"/>
      <c r="E124" s="86"/>
      <c r="F124" s="85" t="s">
        <v>2618</v>
      </c>
      <c r="G124" s="87"/>
      <c r="H124" s="67" t="s">
        <v>832</v>
      </c>
      <c r="I124" s="68"/>
      <c r="J124" s="88"/>
      <c r="K124" s="67" t="s">
        <v>3254</v>
      </c>
      <c r="L124" s="89"/>
      <c r="M124" s="70">
        <v>5980.17138671875</v>
      </c>
      <c r="N124" s="70">
        <v>9060.79296875</v>
      </c>
      <c r="O124" s="71"/>
      <c r="P124" s="72"/>
      <c r="Q124" s="72"/>
      <c r="R124" s="84"/>
      <c r="S124" s="48">
        <v>1</v>
      </c>
      <c r="T124" s="48">
        <v>0</v>
      </c>
      <c r="U124" s="49">
        <v>0</v>
      </c>
      <c r="V124" s="49">
        <v>0.33333299999999999</v>
      </c>
      <c r="W124" s="49">
        <v>0</v>
      </c>
      <c r="X124" s="49">
        <v>0.77026899999999998</v>
      </c>
      <c r="Y124" s="49">
        <v>0</v>
      </c>
      <c r="Z124" s="49">
        <v>0</v>
      </c>
      <c r="AA124" s="73">
        <v>124</v>
      </c>
      <c r="AB124" s="73"/>
      <c r="AC124" s="74"/>
      <c r="AD124" s="76">
        <v>548</v>
      </c>
      <c r="AE124" s="76">
        <v>4756</v>
      </c>
      <c r="AF124" s="76">
        <v>6738</v>
      </c>
      <c r="AG124" s="76">
        <v>1858</v>
      </c>
      <c r="AH124" s="76">
        <v>0</v>
      </c>
      <c r="AI124" s="76" t="s">
        <v>1962</v>
      </c>
      <c r="AJ124" s="76" t="s">
        <v>2213</v>
      </c>
      <c r="AK124" s="79" t="s">
        <v>2389</v>
      </c>
      <c r="AL124" s="76" t="s">
        <v>446</v>
      </c>
      <c r="AM124" s="78">
        <v>39894.929803240739</v>
      </c>
      <c r="AN124" s="76" t="s">
        <v>493</v>
      </c>
      <c r="AO124" s="79" t="s">
        <v>2931</v>
      </c>
      <c r="AP124" s="76" t="s">
        <v>64</v>
      </c>
      <c r="AQ124" s="48"/>
      <c r="AR124" s="48"/>
      <c r="AS124" s="48"/>
      <c r="AT124" s="48"/>
      <c r="AU124" s="48"/>
      <c r="AV124" s="48"/>
      <c r="AW124" s="48"/>
      <c r="AX124" s="48"/>
      <c r="AY124" s="48"/>
      <c r="AZ124" s="48"/>
      <c r="BA124" s="2"/>
      <c r="BB124" s="3"/>
      <c r="BC124" s="3"/>
      <c r="BD124" s="3"/>
      <c r="BE124" s="3"/>
    </row>
    <row r="125" spans="1:57" x14ac:dyDescent="0.25">
      <c r="A125" s="63" t="s">
        <v>640</v>
      </c>
      <c r="B125" s="64"/>
      <c r="C125" s="64"/>
      <c r="D125" s="65"/>
      <c r="E125" s="86"/>
      <c r="F125" s="85" t="s">
        <v>2619</v>
      </c>
      <c r="G125" s="87"/>
      <c r="H125" s="67" t="s">
        <v>640</v>
      </c>
      <c r="I125" s="68"/>
      <c r="J125" s="88"/>
      <c r="K125" s="67" t="s">
        <v>3255</v>
      </c>
      <c r="L125" s="89"/>
      <c r="M125" s="70">
        <v>6825.361328125</v>
      </c>
      <c r="N125" s="70">
        <v>8469.1337890625</v>
      </c>
      <c r="O125" s="71"/>
      <c r="P125" s="72"/>
      <c r="Q125" s="72"/>
      <c r="R125" s="84"/>
      <c r="S125" s="48">
        <v>1</v>
      </c>
      <c r="T125" s="48">
        <v>1</v>
      </c>
      <c r="U125" s="49">
        <v>0</v>
      </c>
      <c r="V125" s="49">
        <v>0</v>
      </c>
      <c r="W125" s="49">
        <v>0</v>
      </c>
      <c r="X125" s="49">
        <v>0.99999899999999997</v>
      </c>
      <c r="Y125" s="49">
        <v>0</v>
      </c>
      <c r="Z125" s="49" t="s">
        <v>3489</v>
      </c>
      <c r="AA125" s="73">
        <v>125</v>
      </c>
      <c r="AB125" s="73"/>
      <c r="AC125" s="74"/>
      <c r="AD125" s="76">
        <v>77213</v>
      </c>
      <c r="AE125" s="76">
        <v>83628</v>
      </c>
      <c r="AF125" s="76">
        <v>221805</v>
      </c>
      <c r="AG125" s="76">
        <v>22746</v>
      </c>
      <c r="AH125" s="76">
        <v>-18000</v>
      </c>
      <c r="AI125" s="76" t="s">
        <v>1963</v>
      </c>
      <c r="AJ125" s="76" t="s">
        <v>2214</v>
      </c>
      <c r="AK125" s="79" t="s">
        <v>2390</v>
      </c>
      <c r="AL125" s="76" t="s">
        <v>435</v>
      </c>
      <c r="AM125" s="78">
        <v>39962.895775462966</v>
      </c>
      <c r="AN125" s="76" t="s">
        <v>493</v>
      </c>
      <c r="AO125" s="79" t="s">
        <v>2932</v>
      </c>
      <c r="AP125" s="76" t="s">
        <v>65</v>
      </c>
      <c r="AQ125" s="48" t="s">
        <v>1132</v>
      </c>
      <c r="AR125" s="48" t="s">
        <v>1132</v>
      </c>
      <c r="AS125" s="48" t="s">
        <v>265</v>
      </c>
      <c r="AT125" s="48" t="s">
        <v>265</v>
      </c>
      <c r="AU125" s="48"/>
      <c r="AV125" s="48"/>
      <c r="AW125" s="93" t="s">
        <v>3628</v>
      </c>
      <c r="AX125" s="93" t="s">
        <v>3628</v>
      </c>
      <c r="AY125" s="93" t="s">
        <v>3838</v>
      </c>
      <c r="AZ125" s="93" t="s">
        <v>3838</v>
      </c>
      <c r="BA125" s="2"/>
      <c r="BB125" s="3"/>
      <c r="BC125" s="3"/>
      <c r="BD125" s="3"/>
      <c r="BE125" s="3"/>
    </row>
    <row r="126" spans="1:57" x14ac:dyDescent="0.25">
      <c r="A126" s="63" t="s">
        <v>641</v>
      </c>
      <c r="B126" s="64"/>
      <c r="C126" s="64"/>
      <c r="D126" s="65"/>
      <c r="E126" s="86"/>
      <c r="F126" s="85" t="s">
        <v>2620</v>
      </c>
      <c r="G126" s="87"/>
      <c r="H126" s="67" t="s">
        <v>641</v>
      </c>
      <c r="I126" s="68"/>
      <c r="J126" s="88"/>
      <c r="K126" s="67" t="s">
        <v>3256</v>
      </c>
      <c r="L126" s="89"/>
      <c r="M126" s="70">
        <v>3644.148681640625</v>
      </c>
      <c r="N126" s="70">
        <v>6115.0615234375</v>
      </c>
      <c r="O126" s="71"/>
      <c r="P126" s="72"/>
      <c r="Q126" s="72"/>
      <c r="R126" s="84"/>
      <c r="S126" s="48">
        <v>0</v>
      </c>
      <c r="T126" s="48">
        <v>1</v>
      </c>
      <c r="U126" s="49">
        <v>0</v>
      </c>
      <c r="V126" s="49">
        <v>7.6923000000000005E-2</v>
      </c>
      <c r="W126" s="49">
        <v>0</v>
      </c>
      <c r="X126" s="49">
        <v>0.60617699999999997</v>
      </c>
      <c r="Y126" s="49">
        <v>0</v>
      </c>
      <c r="Z126" s="49">
        <v>0</v>
      </c>
      <c r="AA126" s="73">
        <v>126</v>
      </c>
      <c r="AB126" s="73"/>
      <c r="AC126" s="74"/>
      <c r="AD126" s="76">
        <v>613</v>
      </c>
      <c r="AE126" s="76">
        <v>329</v>
      </c>
      <c r="AF126" s="76">
        <v>160212</v>
      </c>
      <c r="AG126" s="76">
        <v>6014</v>
      </c>
      <c r="AH126" s="76">
        <v>32400</v>
      </c>
      <c r="AI126" s="76" t="s">
        <v>1964</v>
      </c>
      <c r="AJ126" s="76" t="s">
        <v>2215</v>
      </c>
      <c r="AK126" s="76"/>
      <c r="AL126" s="76" t="s">
        <v>2512</v>
      </c>
      <c r="AM126" s="78">
        <v>41095.509085648147</v>
      </c>
      <c r="AN126" s="76" t="s">
        <v>493</v>
      </c>
      <c r="AO126" s="79" t="s">
        <v>2933</v>
      </c>
      <c r="AP126" s="76" t="s">
        <v>65</v>
      </c>
      <c r="AQ126" s="48"/>
      <c r="AR126" s="48"/>
      <c r="AS126" s="48"/>
      <c r="AT126" s="48"/>
      <c r="AU126" s="48"/>
      <c r="AV126" s="48"/>
      <c r="AW126" s="93" t="s">
        <v>3570</v>
      </c>
      <c r="AX126" s="93" t="s">
        <v>3570</v>
      </c>
      <c r="AY126" s="93" t="s">
        <v>3780</v>
      </c>
      <c r="AZ126" s="93" t="s">
        <v>3780</v>
      </c>
      <c r="BA126" s="2"/>
      <c r="BB126" s="3"/>
      <c r="BC126" s="3"/>
      <c r="BD126" s="3"/>
      <c r="BE126" s="3"/>
    </row>
    <row r="127" spans="1:57" x14ac:dyDescent="0.25">
      <c r="A127" s="63" t="s">
        <v>642</v>
      </c>
      <c r="B127" s="64"/>
      <c r="C127" s="64"/>
      <c r="D127" s="65"/>
      <c r="E127" s="86"/>
      <c r="F127" s="85" t="s">
        <v>2621</v>
      </c>
      <c r="G127" s="87"/>
      <c r="H127" s="67" t="s">
        <v>642</v>
      </c>
      <c r="I127" s="68"/>
      <c r="J127" s="88"/>
      <c r="K127" s="67" t="s">
        <v>3257</v>
      </c>
      <c r="L127" s="89"/>
      <c r="M127" s="70">
        <v>1522.3568115234375</v>
      </c>
      <c r="N127" s="70">
        <v>3106.97607421875</v>
      </c>
      <c r="O127" s="71"/>
      <c r="P127" s="72"/>
      <c r="Q127" s="72"/>
      <c r="R127" s="84"/>
      <c r="S127" s="48">
        <v>1</v>
      </c>
      <c r="T127" s="48">
        <v>1</v>
      </c>
      <c r="U127" s="49">
        <v>0</v>
      </c>
      <c r="V127" s="49">
        <v>0</v>
      </c>
      <c r="W127" s="49">
        <v>0</v>
      </c>
      <c r="X127" s="49">
        <v>0.99999899999999997</v>
      </c>
      <c r="Y127" s="49">
        <v>0</v>
      </c>
      <c r="Z127" s="49" t="s">
        <v>3489</v>
      </c>
      <c r="AA127" s="73">
        <v>127</v>
      </c>
      <c r="AB127" s="73"/>
      <c r="AC127" s="74"/>
      <c r="AD127" s="76">
        <v>1384</v>
      </c>
      <c r="AE127" s="76">
        <v>426</v>
      </c>
      <c r="AF127" s="76">
        <v>46405</v>
      </c>
      <c r="AG127" s="76">
        <v>0</v>
      </c>
      <c r="AH127" s="76"/>
      <c r="AI127" s="76" t="s">
        <v>1965</v>
      </c>
      <c r="AJ127" s="76"/>
      <c r="AK127" s="79" t="s">
        <v>2391</v>
      </c>
      <c r="AL127" s="76"/>
      <c r="AM127" s="78">
        <v>42082.080960648149</v>
      </c>
      <c r="AN127" s="76" t="s">
        <v>493</v>
      </c>
      <c r="AO127" s="79" t="s">
        <v>2934</v>
      </c>
      <c r="AP127" s="76" t="s">
        <v>65</v>
      </c>
      <c r="AQ127" s="48" t="s">
        <v>1133</v>
      </c>
      <c r="AR127" s="48" t="s">
        <v>1133</v>
      </c>
      <c r="AS127" s="48" t="s">
        <v>1229</v>
      </c>
      <c r="AT127" s="48" t="s">
        <v>1229</v>
      </c>
      <c r="AU127" s="48"/>
      <c r="AV127" s="48"/>
      <c r="AW127" s="93" t="s">
        <v>3630</v>
      </c>
      <c r="AX127" s="93" t="s">
        <v>3630</v>
      </c>
      <c r="AY127" s="93" t="s">
        <v>3840</v>
      </c>
      <c r="AZ127" s="93" t="s">
        <v>3840</v>
      </c>
      <c r="BA127" s="2"/>
      <c r="BB127" s="3"/>
      <c r="BC127" s="3"/>
      <c r="BD127" s="3"/>
      <c r="BE127" s="3"/>
    </row>
    <row r="128" spans="1:57" x14ac:dyDescent="0.25">
      <c r="A128" s="63" t="s">
        <v>643</v>
      </c>
      <c r="B128" s="64"/>
      <c r="C128" s="64"/>
      <c r="D128" s="65"/>
      <c r="E128" s="86"/>
      <c r="F128" s="85" t="s">
        <v>2622</v>
      </c>
      <c r="G128" s="87"/>
      <c r="H128" s="67" t="s">
        <v>643</v>
      </c>
      <c r="I128" s="68"/>
      <c r="J128" s="88"/>
      <c r="K128" s="67" t="s">
        <v>3258</v>
      </c>
      <c r="L128" s="89"/>
      <c r="M128" s="70">
        <v>3404.551025390625</v>
      </c>
      <c r="N128" s="70">
        <v>8934.07421875</v>
      </c>
      <c r="O128" s="71"/>
      <c r="P128" s="72"/>
      <c r="Q128" s="72"/>
      <c r="R128" s="84"/>
      <c r="S128" s="48">
        <v>1</v>
      </c>
      <c r="T128" s="48">
        <v>1</v>
      </c>
      <c r="U128" s="49">
        <v>0</v>
      </c>
      <c r="V128" s="49">
        <v>0</v>
      </c>
      <c r="W128" s="49">
        <v>0</v>
      </c>
      <c r="X128" s="49">
        <v>0.99999899999999997</v>
      </c>
      <c r="Y128" s="49">
        <v>0</v>
      </c>
      <c r="Z128" s="49" t="s">
        <v>3489</v>
      </c>
      <c r="AA128" s="73">
        <v>128</v>
      </c>
      <c r="AB128" s="73"/>
      <c r="AC128" s="74"/>
      <c r="AD128" s="76">
        <v>1712</v>
      </c>
      <c r="AE128" s="76">
        <v>1533</v>
      </c>
      <c r="AF128" s="76">
        <v>41701</v>
      </c>
      <c r="AG128" s="76">
        <v>334</v>
      </c>
      <c r="AH128" s="76">
        <v>-14400</v>
      </c>
      <c r="AI128" s="76" t="s">
        <v>1966</v>
      </c>
      <c r="AJ128" s="76" t="s">
        <v>2216</v>
      </c>
      <c r="AK128" s="79" t="s">
        <v>2392</v>
      </c>
      <c r="AL128" s="76" t="s">
        <v>2503</v>
      </c>
      <c r="AM128" s="78">
        <v>40195.910208333335</v>
      </c>
      <c r="AN128" s="76" t="s">
        <v>493</v>
      </c>
      <c r="AO128" s="79" t="s">
        <v>2935</v>
      </c>
      <c r="AP128" s="76" t="s">
        <v>65</v>
      </c>
      <c r="AQ128" s="48" t="s">
        <v>250</v>
      </c>
      <c r="AR128" s="48" t="s">
        <v>250</v>
      </c>
      <c r="AS128" s="48" t="s">
        <v>268</v>
      </c>
      <c r="AT128" s="48" t="s">
        <v>268</v>
      </c>
      <c r="AU128" s="48"/>
      <c r="AV128" s="48"/>
      <c r="AW128" s="93" t="s">
        <v>3577</v>
      </c>
      <c r="AX128" s="93" t="s">
        <v>3577</v>
      </c>
      <c r="AY128" s="93" t="s">
        <v>3787</v>
      </c>
      <c r="AZ128" s="93" t="s">
        <v>3787</v>
      </c>
      <c r="BA128" s="2"/>
      <c r="BB128" s="3"/>
      <c r="BC128" s="3"/>
      <c r="BD128" s="3"/>
      <c r="BE128" s="3"/>
    </row>
    <row r="129" spans="1:57" x14ac:dyDescent="0.25">
      <c r="A129" s="63" t="s">
        <v>644</v>
      </c>
      <c r="B129" s="64"/>
      <c r="C129" s="64"/>
      <c r="D129" s="65"/>
      <c r="E129" s="86"/>
      <c r="F129" s="85" t="s">
        <v>2623</v>
      </c>
      <c r="G129" s="87"/>
      <c r="H129" s="67" t="s">
        <v>644</v>
      </c>
      <c r="I129" s="68"/>
      <c r="J129" s="88"/>
      <c r="K129" s="67" t="s">
        <v>3259</v>
      </c>
      <c r="L129" s="89"/>
      <c r="M129" s="70">
        <v>7591.3486328125</v>
      </c>
      <c r="N129" s="70">
        <v>6830.73193359375</v>
      </c>
      <c r="O129" s="71"/>
      <c r="P129" s="72"/>
      <c r="Q129" s="72"/>
      <c r="R129" s="84"/>
      <c r="S129" s="48">
        <v>0</v>
      </c>
      <c r="T129" s="48">
        <v>1</v>
      </c>
      <c r="U129" s="49">
        <v>0</v>
      </c>
      <c r="V129" s="49">
        <v>1.1235999999999999E-2</v>
      </c>
      <c r="W129" s="49">
        <v>2.1739000000000001E-2</v>
      </c>
      <c r="X129" s="49">
        <v>0.55074999999999996</v>
      </c>
      <c r="Y129" s="49">
        <v>0</v>
      </c>
      <c r="Z129" s="49">
        <v>0</v>
      </c>
      <c r="AA129" s="73">
        <v>129</v>
      </c>
      <c r="AB129" s="73"/>
      <c r="AC129" s="74"/>
      <c r="AD129" s="76">
        <v>108</v>
      </c>
      <c r="AE129" s="76">
        <v>0</v>
      </c>
      <c r="AF129" s="76">
        <v>8</v>
      </c>
      <c r="AG129" s="76">
        <v>10</v>
      </c>
      <c r="AH129" s="76"/>
      <c r="AI129" s="76"/>
      <c r="AJ129" s="76"/>
      <c r="AK129" s="76"/>
      <c r="AL129" s="76"/>
      <c r="AM129" s="78">
        <v>43090.438159722224</v>
      </c>
      <c r="AN129" s="76" t="s">
        <v>493</v>
      </c>
      <c r="AO129" s="79" t="s">
        <v>2936</v>
      </c>
      <c r="AP129" s="76" t="s">
        <v>65</v>
      </c>
      <c r="AQ129" s="48" t="s">
        <v>251</v>
      </c>
      <c r="AR129" s="48" t="s">
        <v>251</v>
      </c>
      <c r="AS129" s="48" t="s">
        <v>266</v>
      </c>
      <c r="AT129" s="48" t="s">
        <v>266</v>
      </c>
      <c r="AU129" s="48"/>
      <c r="AV129" s="48"/>
      <c r="AW129" s="93" t="s">
        <v>3571</v>
      </c>
      <c r="AX129" s="93" t="s">
        <v>3571</v>
      </c>
      <c r="AY129" s="93" t="s">
        <v>3781</v>
      </c>
      <c r="AZ129" s="93" t="s">
        <v>3781</v>
      </c>
      <c r="BA129" s="2"/>
      <c r="BB129" s="3"/>
      <c r="BC129" s="3"/>
      <c r="BD129" s="3"/>
      <c r="BE129" s="3"/>
    </row>
    <row r="130" spans="1:57" x14ac:dyDescent="0.25">
      <c r="A130" s="63" t="s">
        <v>645</v>
      </c>
      <c r="B130" s="64"/>
      <c r="C130" s="64"/>
      <c r="D130" s="65"/>
      <c r="E130" s="86"/>
      <c r="F130" s="85" t="s">
        <v>2624</v>
      </c>
      <c r="G130" s="87"/>
      <c r="H130" s="67" t="s">
        <v>645</v>
      </c>
      <c r="I130" s="68"/>
      <c r="J130" s="88"/>
      <c r="K130" s="67" t="s">
        <v>3260</v>
      </c>
      <c r="L130" s="89"/>
      <c r="M130" s="70">
        <v>7486.265625</v>
      </c>
      <c r="N130" s="70">
        <v>8906.1923828125</v>
      </c>
      <c r="O130" s="71"/>
      <c r="P130" s="72"/>
      <c r="Q130" s="72"/>
      <c r="R130" s="84"/>
      <c r="S130" s="48">
        <v>1</v>
      </c>
      <c r="T130" s="48">
        <v>1</v>
      </c>
      <c r="U130" s="49">
        <v>0</v>
      </c>
      <c r="V130" s="49">
        <v>0</v>
      </c>
      <c r="W130" s="49">
        <v>0</v>
      </c>
      <c r="X130" s="49">
        <v>0.99999899999999997</v>
      </c>
      <c r="Y130" s="49">
        <v>0</v>
      </c>
      <c r="Z130" s="49" t="s">
        <v>3489</v>
      </c>
      <c r="AA130" s="73">
        <v>130</v>
      </c>
      <c r="AB130" s="73"/>
      <c r="AC130" s="74"/>
      <c r="AD130" s="76">
        <v>629</v>
      </c>
      <c r="AE130" s="76">
        <v>1256</v>
      </c>
      <c r="AF130" s="76">
        <v>4222</v>
      </c>
      <c r="AG130" s="76">
        <v>897</v>
      </c>
      <c r="AH130" s="76"/>
      <c r="AI130" s="76" t="s">
        <v>1967</v>
      </c>
      <c r="AJ130" s="76" t="s">
        <v>2217</v>
      </c>
      <c r="AK130" s="79" t="s">
        <v>2393</v>
      </c>
      <c r="AL130" s="76"/>
      <c r="AM130" s="78">
        <v>41337.641030092593</v>
      </c>
      <c r="AN130" s="76" t="s">
        <v>493</v>
      </c>
      <c r="AO130" s="79" t="s">
        <v>2937</v>
      </c>
      <c r="AP130" s="76" t="s">
        <v>65</v>
      </c>
      <c r="AQ130" s="48"/>
      <c r="AR130" s="48"/>
      <c r="AS130" s="48"/>
      <c r="AT130" s="48"/>
      <c r="AU130" s="48" t="s">
        <v>1265</v>
      </c>
      <c r="AV130" s="48" t="s">
        <v>1265</v>
      </c>
      <c r="AW130" s="93" t="s">
        <v>3631</v>
      </c>
      <c r="AX130" s="93" t="s">
        <v>3631</v>
      </c>
      <c r="AY130" s="93" t="s">
        <v>3841</v>
      </c>
      <c r="AZ130" s="93" t="s">
        <v>3841</v>
      </c>
      <c r="BA130" s="2"/>
      <c r="BB130" s="3"/>
      <c r="BC130" s="3"/>
      <c r="BD130" s="3"/>
      <c r="BE130" s="3"/>
    </row>
    <row r="131" spans="1:57" x14ac:dyDescent="0.25">
      <c r="A131" s="63" t="s">
        <v>646</v>
      </c>
      <c r="B131" s="64"/>
      <c r="C131" s="64"/>
      <c r="D131" s="65"/>
      <c r="E131" s="86"/>
      <c r="F131" s="85" t="s">
        <v>2625</v>
      </c>
      <c r="G131" s="87"/>
      <c r="H131" s="67" t="s">
        <v>646</v>
      </c>
      <c r="I131" s="68"/>
      <c r="J131" s="88"/>
      <c r="K131" s="67" t="s">
        <v>3261</v>
      </c>
      <c r="L131" s="89"/>
      <c r="M131" s="70">
        <v>7329.46240234375</v>
      </c>
      <c r="N131" s="70">
        <v>2200.376953125</v>
      </c>
      <c r="O131" s="71"/>
      <c r="P131" s="72"/>
      <c r="Q131" s="72"/>
      <c r="R131" s="84"/>
      <c r="S131" s="48">
        <v>0</v>
      </c>
      <c r="T131" s="48">
        <v>1</v>
      </c>
      <c r="U131" s="49">
        <v>0</v>
      </c>
      <c r="V131" s="49">
        <v>1</v>
      </c>
      <c r="W131" s="49">
        <v>0</v>
      </c>
      <c r="X131" s="49">
        <v>0.99999899999999997</v>
      </c>
      <c r="Y131" s="49">
        <v>0</v>
      </c>
      <c r="Z131" s="49">
        <v>0</v>
      </c>
      <c r="AA131" s="73">
        <v>131</v>
      </c>
      <c r="AB131" s="73"/>
      <c r="AC131" s="74"/>
      <c r="AD131" s="76">
        <v>5001</v>
      </c>
      <c r="AE131" s="76">
        <v>2014</v>
      </c>
      <c r="AF131" s="76">
        <v>286552</v>
      </c>
      <c r="AG131" s="76">
        <v>175084</v>
      </c>
      <c r="AH131" s="76"/>
      <c r="AI131" s="76" t="s">
        <v>1968</v>
      </c>
      <c r="AJ131" s="76" t="s">
        <v>2218</v>
      </c>
      <c r="AK131" s="76"/>
      <c r="AL131" s="76"/>
      <c r="AM131" s="78">
        <v>40083.515196759261</v>
      </c>
      <c r="AN131" s="76" t="s">
        <v>493</v>
      </c>
      <c r="AO131" s="79" t="s">
        <v>2938</v>
      </c>
      <c r="AP131" s="76" t="s">
        <v>65</v>
      </c>
      <c r="AQ131" s="48"/>
      <c r="AR131" s="48"/>
      <c r="AS131" s="48"/>
      <c r="AT131" s="48"/>
      <c r="AU131" s="48" t="s">
        <v>1266</v>
      </c>
      <c r="AV131" s="48" t="s">
        <v>1266</v>
      </c>
      <c r="AW131" s="93" t="s">
        <v>3632</v>
      </c>
      <c r="AX131" s="93" t="s">
        <v>3632</v>
      </c>
      <c r="AY131" s="93" t="s">
        <v>3842</v>
      </c>
      <c r="AZ131" s="93" t="s">
        <v>3842</v>
      </c>
    </row>
    <row r="132" spans="1:57" x14ac:dyDescent="0.25">
      <c r="A132" s="63" t="s">
        <v>833</v>
      </c>
      <c r="B132" s="64"/>
      <c r="C132" s="64"/>
      <c r="D132" s="65"/>
      <c r="E132" s="86"/>
      <c r="F132" s="85" t="s">
        <v>2626</v>
      </c>
      <c r="G132" s="87"/>
      <c r="H132" s="67" t="s">
        <v>833</v>
      </c>
      <c r="I132" s="68"/>
      <c r="J132" s="88"/>
      <c r="K132" s="67" t="s">
        <v>3262</v>
      </c>
      <c r="L132" s="89"/>
      <c r="M132" s="70">
        <v>7626.3818359375</v>
      </c>
      <c r="N132" s="70">
        <v>5946.7158203125</v>
      </c>
      <c r="O132" s="71"/>
      <c r="P132" s="72"/>
      <c r="Q132" s="72"/>
      <c r="R132" s="84"/>
      <c r="S132" s="48">
        <v>1</v>
      </c>
      <c r="T132" s="48">
        <v>0</v>
      </c>
      <c r="U132" s="49">
        <v>0</v>
      </c>
      <c r="V132" s="49">
        <v>1</v>
      </c>
      <c r="W132" s="49">
        <v>0</v>
      </c>
      <c r="X132" s="49">
        <v>0.99999899999999997</v>
      </c>
      <c r="Y132" s="49">
        <v>0</v>
      </c>
      <c r="Z132" s="49">
        <v>0</v>
      </c>
      <c r="AA132" s="73">
        <v>132</v>
      </c>
      <c r="AB132" s="73"/>
      <c r="AC132" s="74"/>
      <c r="AD132" s="76">
        <v>85</v>
      </c>
      <c r="AE132" s="76">
        <v>1012</v>
      </c>
      <c r="AF132" s="76">
        <v>182</v>
      </c>
      <c r="AG132" s="76">
        <v>166</v>
      </c>
      <c r="AH132" s="76">
        <v>-28800</v>
      </c>
      <c r="AI132" s="76" t="s">
        <v>1969</v>
      </c>
      <c r="AJ132" s="76" t="s">
        <v>373</v>
      </c>
      <c r="AK132" s="79" t="s">
        <v>2394</v>
      </c>
      <c r="AL132" s="76" t="s">
        <v>432</v>
      </c>
      <c r="AM132" s="78">
        <v>42999.791134259256</v>
      </c>
      <c r="AN132" s="76" t="s">
        <v>493</v>
      </c>
      <c r="AO132" s="79" t="s">
        <v>2939</v>
      </c>
      <c r="AP132" s="76" t="s">
        <v>64</v>
      </c>
      <c r="AQ132" s="48"/>
      <c r="AR132" s="48"/>
      <c r="AS132" s="48"/>
      <c r="AT132" s="48"/>
      <c r="AU132" s="48"/>
      <c r="AV132" s="48"/>
      <c r="AW132" s="48"/>
      <c r="AX132" s="48"/>
      <c r="AY132" s="48"/>
      <c r="AZ132" s="48"/>
    </row>
    <row r="133" spans="1:57" x14ac:dyDescent="0.25">
      <c r="A133" s="63" t="s">
        <v>190</v>
      </c>
      <c r="B133" s="64"/>
      <c r="C133" s="64"/>
      <c r="D133" s="65"/>
      <c r="E133" s="86"/>
      <c r="F133" s="85" t="s">
        <v>469</v>
      </c>
      <c r="G133" s="87"/>
      <c r="H133" s="67" t="s">
        <v>190</v>
      </c>
      <c r="I133" s="68"/>
      <c r="J133" s="88"/>
      <c r="K133" s="67" t="s">
        <v>3263</v>
      </c>
      <c r="L133" s="89"/>
      <c r="M133" s="70">
        <v>4242.7080078125</v>
      </c>
      <c r="N133" s="70">
        <v>8678.7568359375</v>
      </c>
      <c r="O133" s="71"/>
      <c r="P133" s="72"/>
      <c r="Q133" s="72"/>
      <c r="R133" s="84"/>
      <c r="S133" s="48">
        <v>0</v>
      </c>
      <c r="T133" s="48">
        <v>1</v>
      </c>
      <c r="U133" s="49">
        <v>0</v>
      </c>
      <c r="V133" s="49">
        <v>0.33333299999999999</v>
      </c>
      <c r="W133" s="49">
        <v>0</v>
      </c>
      <c r="X133" s="49">
        <v>0.77026899999999998</v>
      </c>
      <c r="Y133" s="49">
        <v>0</v>
      </c>
      <c r="Z133" s="49">
        <v>0</v>
      </c>
      <c r="AA133" s="73">
        <v>133</v>
      </c>
      <c r="AB133" s="73"/>
      <c r="AC133" s="74"/>
      <c r="AD133" s="76">
        <v>12438</v>
      </c>
      <c r="AE133" s="76">
        <v>12118</v>
      </c>
      <c r="AF133" s="76">
        <v>4954</v>
      </c>
      <c r="AG133" s="76">
        <v>2</v>
      </c>
      <c r="AH133" s="76"/>
      <c r="AI133" s="76" t="s">
        <v>349</v>
      </c>
      <c r="AJ133" s="76"/>
      <c r="AK133" s="76"/>
      <c r="AL133" s="76"/>
      <c r="AM133" s="78">
        <v>42487.252430555556</v>
      </c>
      <c r="AN133" s="76" t="s">
        <v>493</v>
      </c>
      <c r="AO133" s="79" t="s">
        <v>510</v>
      </c>
      <c r="AP133" s="76" t="s">
        <v>65</v>
      </c>
      <c r="AQ133" s="48" t="s">
        <v>3541</v>
      </c>
      <c r="AR133" s="48" t="s">
        <v>3541</v>
      </c>
      <c r="AS133" s="48" t="s">
        <v>265</v>
      </c>
      <c r="AT133" s="48" t="s">
        <v>265</v>
      </c>
      <c r="AU133" s="48"/>
      <c r="AV133" s="48"/>
      <c r="AW133" s="93" t="s">
        <v>3633</v>
      </c>
      <c r="AX133" s="93" t="s">
        <v>3763</v>
      </c>
      <c r="AY133" s="93" t="s">
        <v>3843</v>
      </c>
      <c r="AZ133" s="93" t="s">
        <v>3969</v>
      </c>
    </row>
    <row r="134" spans="1:57" x14ac:dyDescent="0.25">
      <c r="A134" s="63" t="s">
        <v>216</v>
      </c>
      <c r="B134" s="64"/>
      <c r="C134" s="64"/>
      <c r="D134" s="65"/>
      <c r="E134" s="86"/>
      <c r="F134" s="85" t="s">
        <v>470</v>
      </c>
      <c r="G134" s="87"/>
      <c r="H134" s="67" t="s">
        <v>216</v>
      </c>
      <c r="I134" s="68"/>
      <c r="J134" s="88"/>
      <c r="K134" s="67" t="s">
        <v>545</v>
      </c>
      <c r="L134" s="89"/>
      <c r="M134" s="70">
        <v>5287.609375</v>
      </c>
      <c r="N134" s="70">
        <v>7797.35498046875</v>
      </c>
      <c r="O134" s="71"/>
      <c r="P134" s="72"/>
      <c r="Q134" s="72"/>
      <c r="R134" s="84"/>
      <c r="S134" s="48">
        <v>2</v>
      </c>
      <c r="T134" s="48">
        <v>0</v>
      </c>
      <c r="U134" s="49">
        <v>2</v>
      </c>
      <c r="V134" s="49">
        <v>0.5</v>
      </c>
      <c r="W134" s="49">
        <v>0</v>
      </c>
      <c r="X134" s="49">
        <v>1.459457</v>
      </c>
      <c r="Y134" s="49">
        <v>0</v>
      </c>
      <c r="Z134" s="49">
        <v>0</v>
      </c>
      <c r="AA134" s="73">
        <v>134</v>
      </c>
      <c r="AB134" s="73"/>
      <c r="AC134" s="74"/>
      <c r="AD134" s="76">
        <v>88246</v>
      </c>
      <c r="AE134" s="76">
        <v>133293</v>
      </c>
      <c r="AF134" s="76">
        <v>14191</v>
      </c>
      <c r="AG134" s="76">
        <v>1568</v>
      </c>
      <c r="AH134" s="76">
        <v>32400</v>
      </c>
      <c r="AI134" s="76" t="s">
        <v>350</v>
      </c>
      <c r="AJ134" s="76" t="s">
        <v>2219</v>
      </c>
      <c r="AK134" s="76"/>
      <c r="AL134" s="76" t="s">
        <v>439</v>
      </c>
      <c r="AM134" s="78">
        <v>40450.11241898148</v>
      </c>
      <c r="AN134" s="76" t="s">
        <v>493</v>
      </c>
      <c r="AO134" s="79" t="s">
        <v>511</v>
      </c>
      <c r="AP134" s="76" t="s">
        <v>64</v>
      </c>
      <c r="AQ134" s="48"/>
      <c r="AR134" s="48"/>
      <c r="AS134" s="48"/>
      <c r="AT134" s="48"/>
      <c r="AU134" s="48"/>
      <c r="AV134" s="48"/>
      <c r="AW134" s="48"/>
      <c r="AX134" s="48"/>
      <c r="AY134" s="48"/>
      <c r="AZ134" s="48"/>
    </row>
    <row r="135" spans="1:57" x14ac:dyDescent="0.25">
      <c r="A135" s="63" t="s">
        <v>647</v>
      </c>
      <c r="B135" s="64"/>
      <c r="C135" s="64"/>
      <c r="D135" s="65"/>
      <c r="E135" s="86"/>
      <c r="F135" s="85" t="s">
        <v>2627</v>
      </c>
      <c r="G135" s="87"/>
      <c r="H135" s="67" t="s">
        <v>647</v>
      </c>
      <c r="I135" s="68"/>
      <c r="J135" s="88"/>
      <c r="K135" s="67" t="s">
        <v>3264</v>
      </c>
      <c r="L135" s="89"/>
      <c r="M135" s="70">
        <v>316.84994506835938</v>
      </c>
      <c r="N135" s="70">
        <v>3315.97119140625</v>
      </c>
      <c r="O135" s="71"/>
      <c r="P135" s="72"/>
      <c r="Q135" s="72"/>
      <c r="R135" s="84"/>
      <c r="S135" s="48">
        <v>1</v>
      </c>
      <c r="T135" s="48">
        <v>1</v>
      </c>
      <c r="U135" s="49">
        <v>0</v>
      </c>
      <c r="V135" s="49">
        <v>0</v>
      </c>
      <c r="W135" s="49">
        <v>0</v>
      </c>
      <c r="X135" s="49">
        <v>0.99999899999999997</v>
      </c>
      <c r="Y135" s="49">
        <v>0</v>
      </c>
      <c r="Z135" s="49" t="s">
        <v>3489</v>
      </c>
      <c r="AA135" s="73">
        <v>135</v>
      </c>
      <c r="AB135" s="73"/>
      <c r="AC135" s="74"/>
      <c r="AD135" s="76">
        <v>841</v>
      </c>
      <c r="AE135" s="76">
        <v>688</v>
      </c>
      <c r="AF135" s="76">
        <v>8119</v>
      </c>
      <c r="AG135" s="76">
        <v>345</v>
      </c>
      <c r="AH135" s="76"/>
      <c r="AI135" s="76" t="s">
        <v>1970</v>
      </c>
      <c r="AJ135" s="76"/>
      <c r="AK135" s="76"/>
      <c r="AL135" s="76"/>
      <c r="AM135" s="78">
        <v>41914.578946759262</v>
      </c>
      <c r="AN135" s="76" t="s">
        <v>493</v>
      </c>
      <c r="AO135" s="79" t="s">
        <v>2940</v>
      </c>
      <c r="AP135" s="76" t="s">
        <v>65</v>
      </c>
      <c r="AQ135" s="48"/>
      <c r="AR135" s="48"/>
      <c r="AS135" s="48"/>
      <c r="AT135" s="48"/>
      <c r="AU135" s="48"/>
      <c r="AV135" s="48"/>
      <c r="AW135" s="93" t="s">
        <v>3634</v>
      </c>
      <c r="AX135" s="93" t="s">
        <v>3634</v>
      </c>
      <c r="AY135" s="93" t="s">
        <v>3744</v>
      </c>
      <c r="AZ135" s="93" t="s">
        <v>3744</v>
      </c>
    </row>
    <row r="136" spans="1:57" x14ac:dyDescent="0.25">
      <c r="A136" s="63" t="s">
        <v>648</v>
      </c>
      <c r="B136" s="64"/>
      <c r="C136" s="64"/>
      <c r="D136" s="65"/>
      <c r="E136" s="86"/>
      <c r="F136" s="85" t="s">
        <v>2628</v>
      </c>
      <c r="G136" s="87"/>
      <c r="H136" s="67" t="s">
        <v>648</v>
      </c>
      <c r="I136" s="68"/>
      <c r="J136" s="88"/>
      <c r="K136" s="67" t="s">
        <v>3265</v>
      </c>
      <c r="L136" s="89"/>
      <c r="M136" s="70">
        <v>6105.046875</v>
      </c>
      <c r="N136" s="70">
        <v>7764.27685546875</v>
      </c>
      <c r="O136" s="71"/>
      <c r="P136" s="72"/>
      <c r="Q136" s="72"/>
      <c r="R136" s="84"/>
      <c r="S136" s="48">
        <v>0</v>
      </c>
      <c r="T136" s="48">
        <v>3</v>
      </c>
      <c r="U136" s="49">
        <v>34</v>
      </c>
      <c r="V136" s="49">
        <v>5.2631999999999998E-2</v>
      </c>
      <c r="W136" s="49">
        <v>0</v>
      </c>
      <c r="X136" s="49">
        <v>1.531827</v>
      </c>
      <c r="Y136" s="49">
        <v>0</v>
      </c>
      <c r="Z136" s="49">
        <v>0</v>
      </c>
      <c r="AA136" s="73">
        <v>136</v>
      </c>
      <c r="AB136" s="73"/>
      <c r="AC136" s="74"/>
      <c r="AD136" s="76">
        <v>512</v>
      </c>
      <c r="AE136" s="76">
        <v>564</v>
      </c>
      <c r="AF136" s="76">
        <v>39473</v>
      </c>
      <c r="AG136" s="76">
        <v>82350</v>
      </c>
      <c r="AH136" s="76">
        <v>3600</v>
      </c>
      <c r="AI136" s="76" t="s">
        <v>1971</v>
      </c>
      <c r="AJ136" s="76" t="s">
        <v>2220</v>
      </c>
      <c r="AK136" s="76"/>
      <c r="AL136" s="76" t="s">
        <v>2509</v>
      </c>
      <c r="AM136" s="78">
        <v>41642.864398148151</v>
      </c>
      <c r="AN136" s="76" t="s">
        <v>493</v>
      </c>
      <c r="AO136" s="79" t="s">
        <v>2941</v>
      </c>
      <c r="AP136" s="76" t="s">
        <v>65</v>
      </c>
      <c r="AQ136" s="48" t="s">
        <v>1137</v>
      </c>
      <c r="AR136" s="48" t="s">
        <v>1137</v>
      </c>
      <c r="AS136" s="48" t="s">
        <v>264</v>
      </c>
      <c r="AT136" s="48" t="s">
        <v>264</v>
      </c>
      <c r="AU136" s="48" t="s">
        <v>1267</v>
      </c>
      <c r="AV136" s="48" t="s">
        <v>1267</v>
      </c>
      <c r="AW136" s="93" t="s">
        <v>3635</v>
      </c>
      <c r="AX136" s="93" t="s">
        <v>3635</v>
      </c>
      <c r="AY136" s="93" t="s">
        <v>3844</v>
      </c>
      <c r="AZ136" s="93" t="s">
        <v>3844</v>
      </c>
    </row>
    <row r="137" spans="1:57" x14ac:dyDescent="0.25">
      <c r="A137" s="63" t="s">
        <v>834</v>
      </c>
      <c r="B137" s="64"/>
      <c r="C137" s="64"/>
      <c r="D137" s="65"/>
      <c r="E137" s="86"/>
      <c r="F137" s="85" t="s">
        <v>2629</v>
      </c>
      <c r="G137" s="87"/>
      <c r="H137" s="67" t="s">
        <v>834</v>
      </c>
      <c r="I137" s="68"/>
      <c r="J137" s="88"/>
      <c r="K137" s="67" t="s">
        <v>3266</v>
      </c>
      <c r="L137" s="89"/>
      <c r="M137" s="70">
        <v>5851.17431640625</v>
      </c>
      <c r="N137" s="70">
        <v>9569.6552734375</v>
      </c>
      <c r="O137" s="71"/>
      <c r="P137" s="72"/>
      <c r="Q137" s="72"/>
      <c r="R137" s="84"/>
      <c r="S137" s="48">
        <v>1</v>
      </c>
      <c r="T137" s="48">
        <v>0</v>
      </c>
      <c r="U137" s="49">
        <v>0</v>
      </c>
      <c r="V137" s="49">
        <v>3.5714000000000003E-2</v>
      </c>
      <c r="W137" s="49">
        <v>0</v>
      </c>
      <c r="X137" s="49">
        <v>0.58401800000000004</v>
      </c>
      <c r="Y137" s="49">
        <v>0</v>
      </c>
      <c r="Z137" s="49">
        <v>0</v>
      </c>
      <c r="AA137" s="73">
        <v>137</v>
      </c>
      <c r="AB137" s="73"/>
      <c r="AC137" s="74"/>
      <c r="AD137" s="76">
        <v>1400</v>
      </c>
      <c r="AE137" s="76">
        <v>13139</v>
      </c>
      <c r="AF137" s="76">
        <v>8037</v>
      </c>
      <c r="AG137" s="76">
        <v>2986</v>
      </c>
      <c r="AH137" s="76">
        <v>3600</v>
      </c>
      <c r="AI137" s="76" t="s">
        <v>1972</v>
      </c>
      <c r="AJ137" s="76" t="s">
        <v>2221</v>
      </c>
      <c r="AK137" s="79" t="s">
        <v>2395</v>
      </c>
      <c r="AL137" s="76" t="s">
        <v>447</v>
      </c>
      <c r="AM137" s="78">
        <v>39984.903356481482</v>
      </c>
      <c r="AN137" s="76" t="s">
        <v>493</v>
      </c>
      <c r="AO137" s="79" t="s">
        <v>2942</v>
      </c>
      <c r="AP137" s="76" t="s">
        <v>64</v>
      </c>
      <c r="AQ137" s="48"/>
      <c r="AR137" s="48"/>
      <c r="AS137" s="48"/>
      <c r="AT137" s="48"/>
      <c r="AU137" s="48"/>
      <c r="AV137" s="48"/>
      <c r="AW137" s="48"/>
      <c r="AX137" s="48"/>
      <c r="AY137" s="48"/>
      <c r="AZ137" s="48"/>
    </row>
    <row r="138" spans="1:57" x14ac:dyDescent="0.25">
      <c r="A138" s="63" t="s">
        <v>835</v>
      </c>
      <c r="B138" s="64"/>
      <c r="C138" s="64"/>
      <c r="D138" s="65"/>
      <c r="E138" s="86"/>
      <c r="F138" s="85" t="s">
        <v>2630</v>
      </c>
      <c r="G138" s="87"/>
      <c r="H138" s="67" t="s">
        <v>835</v>
      </c>
      <c r="I138" s="68"/>
      <c r="J138" s="88"/>
      <c r="K138" s="67" t="s">
        <v>3267</v>
      </c>
      <c r="L138" s="89"/>
      <c r="M138" s="70">
        <v>7292.27587890625</v>
      </c>
      <c r="N138" s="70">
        <v>9496.015625</v>
      </c>
      <c r="O138" s="71"/>
      <c r="P138" s="72"/>
      <c r="Q138" s="72"/>
      <c r="R138" s="84"/>
      <c r="S138" s="48">
        <v>1</v>
      </c>
      <c r="T138" s="48">
        <v>0</v>
      </c>
      <c r="U138" s="49">
        <v>0</v>
      </c>
      <c r="V138" s="49">
        <v>3.5714000000000003E-2</v>
      </c>
      <c r="W138" s="49">
        <v>0</v>
      </c>
      <c r="X138" s="49">
        <v>0.58401800000000004</v>
      </c>
      <c r="Y138" s="49">
        <v>0</v>
      </c>
      <c r="Z138" s="49">
        <v>0</v>
      </c>
      <c r="AA138" s="73">
        <v>138</v>
      </c>
      <c r="AB138" s="73"/>
      <c r="AC138" s="74"/>
      <c r="AD138" s="76">
        <v>605</v>
      </c>
      <c r="AE138" s="76">
        <v>2417</v>
      </c>
      <c r="AF138" s="76">
        <v>3443</v>
      </c>
      <c r="AG138" s="76">
        <v>583</v>
      </c>
      <c r="AH138" s="76">
        <v>-28800</v>
      </c>
      <c r="AI138" s="76" t="s">
        <v>1973</v>
      </c>
      <c r="AJ138" s="76"/>
      <c r="AK138" s="79" t="s">
        <v>2396</v>
      </c>
      <c r="AL138" s="76" t="s">
        <v>432</v>
      </c>
      <c r="AM138" s="78">
        <v>42723.660555555558</v>
      </c>
      <c r="AN138" s="76" t="s">
        <v>493</v>
      </c>
      <c r="AO138" s="79" t="s">
        <v>2943</v>
      </c>
      <c r="AP138" s="76" t="s">
        <v>64</v>
      </c>
      <c r="AQ138" s="48"/>
      <c r="AR138" s="48"/>
      <c r="AS138" s="48"/>
      <c r="AT138" s="48"/>
      <c r="AU138" s="48"/>
      <c r="AV138" s="48"/>
      <c r="AW138" s="48"/>
      <c r="AX138" s="48"/>
      <c r="AY138" s="48"/>
      <c r="AZ138" s="48"/>
    </row>
    <row r="139" spans="1:57" x14ac:dyDescent="0.25">
      <c r="A139" s="63" t="s">
        <v>649</v>
      </c>
      <c r="B139" s="64"/>
      <c r="C139" s="64"/>
      <c r="D139" s="65"/>
      <c r="E139" s="86"/>
      <c r="F139" s="85" t="s">
        <v>2631</v>
      </c>
      <c r="G139" s="87"/>
      <c r="H139" s="67" t="s">
        <v>649</v>
      </c>
      <c r="I139" s="68"/>
      <c r="J139" s="88"/>
      <c r="K139" s="67" t="s">
        <v>3268</v>
      </c>
      <c r="L139" s="89"/>
      <c r="M139" s="70">
        <v>4936.6201171875</v>
      </c>
      <c r="N139" s="70">
        <v>9570.7099609375</v>
      </c>
      <c r="O139" s="71"/>
      <c r="P139" s="72"/>
      <c r="Q139" s="72"/>
      <c r="R139" s="84"/>
      <c r="S139" s="48">
        <v>1</v>
      </c>
      <c r="T139" s="48">
        <v>1</v>
      </c>
      <c r="U139" s="49">
        <v>0</v>
      </c>
      <c r="V139" s="49">
        <v>0</v>
      </c>
      <c r="W139" s="49">
        <v>0</v>
      </c>
      <c r="X139" s="49">
        <v>0.99999899999999997</v>
      </c>
      <c r="Y139" s="49">
        <v>0</v>
      </c>
      <c r="Z139" s="49" t="s">
        <v>3489</v>
      </c>
      <c r="AA139" s="73">
        <v>139</v>
      </c>
      <c r="AB139" s="73"/>
      <c r="AC139" s="74"/>
      <c r="AD139" s="76">
        <v>2735</v>
      </c>
      <c r="AE139" s="76">
        <v>5347</v>
      </c>
      <c r="AF139" s="76">
        <v>191508</v>
      </c>
      <c r="AG139" s="76">
        <v>173348</v>
      </c>
      <c r="AH139" s="76">
        <v>3600</v>
      </c>
      <c r="AI139" s="76" t="s">
        <v>1974</v>
      </c>
      <c r="AJ139" s="76" t="s">
        <v>2222</v>
      </c>
      <c r="AK139" s="76"/>
      <c r="AL139" s="76" t="s">
        <v>433</v>
      </c>
      <c r="AM139" s="78">
        <v>40235.331111111111</v>
      </c>
      <c r="AN139" s="76" t="s">
        <v>493</v>
      </c>
      <c r="AO139" s="79" t="s">
        <v>2944</v>
      </c>
      <c r="AP139" s="76" t="s">
        <v>65</v>
      </c>
      <c r="AQ139" s="48" t="s">
        <v>1138</v>
      </c>
      <c r="AR139" s="48" t="s">
        <v>1138</v>
      </c>
      <c r="AS139" s="48" t="s">
        <v>268</v>
      </c>
      <c r="AT139" s="48" t="s">
        <v>268</v>
      </c>
      <c r="AU139" s="48" t="s">
        <v>280</v>
      </c>
      <c r="AV139" s="48" t="s">
        <v>280</v>
      </c>
      <c r="AW139" s="93" t="s">
        <v>3577</v>
      </c>
      <c r="AX139" s="93" t="s">
        <v>3577</v>
      </c>
      <c r="AY139" s="93" t="s">
        <v>3845</v>
      </c>
      <c r="AZ139" s="93" t="s">
        <v>3845</v>
      </c>
    </row>
    <row r="140" spans="1:57" x14ac:dyDescent="0.25">
      <c r="A140" s="63" t="s">
        <v>650</v>
      </c>
      <c r="B140" s="64"/>
      <c r="C140" s="64"/>
      <c r="D140" s="65"/>
      <c r="E140" s="86"/>
      <c r="F140" s="85" t="s">
        <v>460</v>
      </c>
      <c r="G140" s="87"/>
      <c r="H140" s="67" t="s">
        <v>650</v>
      </c>
      <c r="I140" s="68"/>
      <c r="J140" s="88"/>
      <c r="K140" s="67" t="s">
        <v>3269</v>
      </c>
      <c r="L140" s="89"/>
      <c r="M140" s="70">
        <v>1912.0550537109375</v>
      </c>
      <c r="N140" s="70">
        <v>9427.9345703125</v>
      </c>
      <c r="O140" s="71"/>
      <c r="P140" s="72"/>
      <c r="Q140" s="72"/>
      <c r="R140" s="84"/>
      <c r="S140" s="48">
        <v>1</v>
      </c>
      <c r="T140" s="48">
        <v>1</v>
      </c>
      <c r="U140" s="49">
        <v>0</v>
      </c>
      <c r="V140" s="49">
        <v>0</v>
      </c>
      <c r="W140" s="49">
        <v>0</v>
      </c>
      <c r="X140" s="49">
        <v>0.99999899999999997</v>
      </c>
      <c r="Y140" s="49">
        <v>0</v>
      </c>
      <c r="Z140" s="49" t="s">
        <v>3489</v>
      </c>
      <c r="AA140" s="73">
        <v>140</v>
      </c>
      <c r="AB140" s="73"/>
      <c r="AC140" s="74"/>
      <c r="AD140" s="76">
        <v>87</v>
      </c>
      <c r="AE140" s="76">
        <v>11</v>
      </c>
      <c r="AF140" s="76">
        <v>64</v>
      </c>
      <c r="AG140" s="76">
        <v>2</v>
      </c>
      <c r="AH140" s="76"/>
      <c r="AI140" s="76"/>
      <c r="AJ140" s="76" t="s">
        <v>378</v>
      </c>
      <c r="AK140" s="76"/>
      <c r="AL140" s="76"/>
      <c r="AM140" s="78">
        <v>40399.635104166664</v>
      </c>
      <c r="AN140" s="76" t="s">
        <v>493</v>
      </c>
      <c r="AO140" s="79" t="s">
        <v>2945</v>
      </c>
      <c r="AP140" s="76" t="s">
        <v>65</v>
      </c>
      <c r="AQ140" s="48" t="s">
        <v>1139</v>
      </c>
      <c r="AR140" s="48" t="s">
        <v>1139</v>
      </c>
      <c r="AS140" s="48" t="s">
        <v>1230</v>
      </c>
      <c r="AT140" s="48" t="s">
        <v>1230</v>
      </c>
      <c r="AU140" s="48" t="s">
        <v>1268</v>
      </c>
      <c r="AV140" s="48" t="s">
        <v>1268</v>
      </c>
      <c r="AW140" s="93" t="s">
        <v>3636</v>
      </c>
      <c r="AX140" s="93" t="s">
        <v>3636</v>
      </c>
      <c r="AY140" s="93" t="s">
        <v>3846</v>
      </c>
      <c r="AZ140" s="93" t="s">
        <v>3846</v>
      </c>
    </row>
    <row r="141" spans="1:57" x14ac:dyDescent="0.25">
      <c r="A141" s="63" t="s">
        <v>651</v>
      </c>
      <c r="B141" s="64"/>
      <c r="C141" s="64"/>
      <c r="D141" s="65"/>
      <c r="E141" s="86"/>
      <c r="F141" s="85" t="s">
        <v>2632</v>
      </c>
      <c r="G141" s="87"/>
      <c r="H141" s="67" t="s">
        <v>651</v>
      </c>
      <c r="I141" s="68"/>
      <c r="J141" s="88"/>
      <c r="K141" s="67" t="s">
        <v>3270</v>
      </c>
      <c r="L141" s="89"/>
      <c r="M141" s="70">
        <v>3525.27392578125</v>
      </c>
      <c r="N141" s="70">
        <v>7219.98681640625</v>
      </c>
      <c r="O141" s="71"/>
      <c r="P141" s="72"/>
      <c r="Q141" s="72"/>
      <c r="R141" s="84"/>
      <c r="S141" s="48">
        <v>0</v>
      </c>
      <c r="T141" s="48">
        <v>1</v>
      </c>
      <c r="U141" s="49">
        <v>0</v>
      </c>
      <c r="V141" s="49">
        <v>1</v>
      </c>
      <c r="W141" s="49">
        <v>0</v>
      </c>
      <c r="X141" s="49">
        <v>0.99999899999999997</v>
      </c>
      <c r="Y141" s="49">
        <v>0</v>
      </c>
      <c r="Z141" s="49">
        <v>0</v>
      </c>
      <c r="AA141" s="73">
        <v>141</v>
      </c>
      <c r="AB141" s="73"/>
      <c r="AC141" s="74"/>
      <c r="AD141" s="76">
        <v>363</v>
      </c>
      <c r="AE141" s="76">
        <v>194</v>
      </c>
      <c r="AF141" s="76">
        <v>1873</v>
      </c>
      <c r="AG141" s="76">
        <v>1241</v>
      </c>
      <c r="AH141" s="76"/>
      <c r="AI141" s="76" t="s">
        <v>1975</v>
      </c>
      <c r="AJ141" s="76" t="s">
        <v>2223</v>
      </c>
      <c r="AK141" s="76"/>
      <c r="AL141" s="76"/>
      <c r="AM141" s="78">
        <v>42948.580995370372</v>
      </c>
      <c r="AN141" s="76" t="s">
        <v>493</v>
      </c>
      <c r="AO141" s="79" t="s">
        <v>2946</v>
      </c>
      <c r="AP141" s="76" t="s">
        <v>65</v>
      </c>
      <c r="AQ141" s="48"/>
      <c r="AR141" s="48"/>
      <c r="AS141" s="48"/>
      <c r="AT141" s="48"/>
      <c r="AU141" s="48"/>
      <c r="AV141" s="48"/>
      <c r="AW141" s="93" t="s">
        <v>3637</v>
      </c>
      <c r="AX141" s="93" t="s">
        <v>3637</v>
      </c>
      <c r="AY141" s="93" t="s">
        <v>3847</v>
      </c>
      <c r="AZ141" s="93" t="s">
        <v>3847</v>
      </c>
    </row>
    <row r="142" spans="1:57" x14ac:dyDescent="0.25">
      <c r="A142" s="63" t="s">
        <v>836</v>
      </c>
      <c r="B142" s="64"/>
      <c r="C142" s="64"/>
      <c r="D142" s="65"/>
      <c r="E142" s="86"/>
      <c r="F142" s="85" t="s">
        <v>2633</v>
      </c>
      <c r="G142" s="87"/>
      <c r="H142" s="67" t="s">
        <v>836</v>
      </c>
      <c r="I142" s="68"/>
      <c r="J142" s="88"/>
      <c r="K142" s="67" t="s">
        <v>3271</v>
      </c>
      <c r="L142" s="89"/>
      <c r="M142" s="70">
        <v>6626.01904296875</v>
      </c>
      <c r="N142" s="70">
        <v>8767.4609375</v>
      </c>
      <c r="O142" s="71"/>
      <c r="P142" s="72"/>
      <c r="Q142" s="72"/>
      <c r="R142" s="84"/>
      <c r="S142" s="48">
        <v>1</v>
      </c>
      <c r="T142" s="48">
        <v>0</v>
      </c>
      <c r="U142" s="49">
        <v>0</v>
      </c>
      <c r="V142" s="49">
        <v>1</v>
      </c>
      <c r="W142" s="49">
        <v>0</v>
      </c>
      <c r="X142" s="49">
        <v>0.99999899999999997</v>
      </c>
      <c r="Y142" s="49">
        <v>0</v>
      </c>
      <c r="Z142" s="49">
        <v>0</v>
      </c>
      <c r="AA142" s="73">
        <v>142</v>
      </c>
      <c r="AB142" s="73"/>
      <c r="AC142" s="74"/>
      <c r="AD142" s="76">
        <v>275</v>
      </c>
      <c r="AE142" s="76">
        <v>4722</v>
      </c>
      <c r="AF142" s="76">
        <v>1433</v>
      </c>
      <c r="AG142" s="76">
        <v>0</v>
      </c>
      <c r="AH142" s="76"/>
      <c r="AI142" s="76" t="s">
        <v>1976</v>
      </c>
      <c r="AJ142" s="76"/>
      <c r="AK142" s="76"/>
      <c r="AL142" s="76"/>
      <c r="AM142" s="78">
        <v>42943.643136574072</v>
      </c>
      <c r="AN142" s="76" t="s">
        <v>493</v>
      </c>
      <c r="AO142" s="79" t="s">
        <v>2947</v>
      </c>
      <c r="AP142" s="76" t="s">
        <v>64</v>
      </c>
      <c r="AQ142" s="48"/>
      <c r="AR142" s="48"/>
      <c r="AS142" s="48"/>
      <c r="AT142" s="48"/>
      <c r="AU142" s="48"/>
      <c r="AV142" s="48"/>
      <c r="AW142" s="48"/>
      <c r="AX142" s="48"/>
      <c r="AY142" s="48"/>
      <c r="AZ142" s="48"/>
    </row>
    <row r="143" spans="1:57" x14ac:dyDescent="0.25">
      <c r="A143" s="63" t="s">
        <v>652</v>
      </c>
      <c r="B143" s="64"/>
      <c r="C143" s="64"/>
      <c r="D143" s="65"/>
      <c r="E143" s="86"/>
      <c r="F143" s="85" t="s">
        <v>2634</v>
      </c>
      <c r="G143" s="87"/>
      <c r="H143" s="67" t="s">
        <v>652</v>
      </c>
      <c r="I143" s="68"/>
      <c r="J143" s="88"/>
      <c r="K143" s="67" t="s">
        <v>3272</v>
      </c>
      <c r="L143" s="89"/>
      <c r="M143" s="70">
        <v>7193.1083984375</v>
      </c>
      <c r="N143" s="70">
        <v>2223.378662109375</v>
      </c>
      <c r="O143" s="71"/>
      <c r="P143" s="72"/>
      <c r="Q143" s="72"/>
      <c r="R143" s="84"/>
      <c r="S143" s="48">
        <v>1</v>
      </c>
      <c r="T143" s="48">
        <v>1</v>
      </c>
      <c r="U143" s="49">
        <v>0</v>
      </c>
      <c r="V143" s="49">
        <v>0</v>
      </c>
      <c r="W143" s="49">
        <v>0</v>
      </c>
      <c r="X143" s="49">
        <v>0.99999899999999997</v>
      </c>
      <c r="Y143" s="49">
        <v>0</v>
      </c>
      <c r="Z143" s="49" t="s">
        <v>3489</v>
      </c>
      <c r="AA143" s="73">
        <v>143</v>
      </c>
      <c r="AB143" s="73"/>
      <c r="AC143" s="74"/>
      <c r="AD143" s="76">
        <v>1851</v>
      </c>
      <c r="AE143" s="76">
        <v>587</v>
      </c>
      <c r="AF143" s="76">
        <v>23270</v>
      </c>
      <c r="AG143" s="76">
        <v>0</v>
      </c>
      <c r="AH143" s="76"/>
      <c r="AI143" s="76" t="s">
        <v>1977</v>
      </c>
      <c r="AJ143" s="76"/>
      <c r="AK143" s="76"/>
      <c r="AL143" s="76"/>
      <c r="AM143" s="78">
        <v>42057.192615740743</v>
      </c>
      <c r="AN143" s="76" t="s">
        <v>493</v>
      </c>
      <c r="AO143" s="79" t="s">
        <v>2948</v>
      </c>
      <c r="AP143" s="76" t="s">
        <v>65</v>
      </c>
      <c r="AQ143" s="48"/>
      <c r="AR143" s="48"/>
      <c r="AS143" s="48"/>
      <c r="AT143" s="48"/>
      <c r="AU143" s="48"/>
      <c r="AV143" s="48"/>
      <c r="AW143" s="93" t="s">
        <v>3638</v>
      </c>
      <c r="AX143" s="93" t="s">
        <v>3638</v>
      </c>
      <c r="AY143" s="93" t="s">
        <v>3848</v>
      </c>
      <c r="AZ143" s="93" t="s">
        <v>3848</v>
      </c>
    </row>
    <row r="144" spans="1:57" x14ac:dyDescent="0.25">
      <c r="A144" s="63" t="s">
        <v>653</v>
      </c>
      <c r="B144" s="64"/>
      <c r="C144" s="64"/>
      <c r="D144" s="65"/>
      <c r="E144" s="86"/>
      <c r="F144" s="85" t="s">
        <v>2635</v>
      </c>
      <c r="G144" s="87"/>
      <c r="H144" s="67" t="s">
        <v>653</v>
      </c>
      <c r="I144" s="68"/>
      <c r="J144" s="88"/>
      <c r="K144" s="67" t="s">
        <v>3273</v>
      </c>
      <c r="L144" s="89"/>
      <c r="M144" s="70">
        <v>1029.1396484375</v>
      </c>
      <c r="N144" s="70">
        <v>7136.0751953125</v>
      </c>
      <c r="O144" s="71"/>
      <c r="P144" s="72"/>
      <c r="Q144" s="72"/>
      <c r="R144" s="84"/>
      <c r="S144" s="48">
        <v>1</v>
      </c>
      <c r="T144" s="48">
        <v>1</v>
      </c>
      <c r="U144" s="49">
        <v>0</v>
      </c>
      <c r="V144" s="49">
        <v>0</v>
      </c>
      <c r="W144" s="49">
        <v>0</v>
      </c>
      <c r="X144" s="49">
        <v>0.99999899999999997</v>
      </c>
      <c r="Y144" s="49">
        <v>0</v>
      </c>
      <c r="Z144" s="49" t="s">
        <v>3489</v>
      </c>
      <c r="AA144" s="73">
        <v>144</v>
      </c>
      <c r="AB144" s="73"/>
      <c r="AC144" s="74"/>
      <c r="AD144" s="76">
        <v>382</v>
      </c>
      <c r="AE144" s="76">
        <v>340</v>
      </c>
      <c r="AF144" s="76">
        <v>4889</v>
      </c>
      <c r="AG144" s="76">
        <v>0</v>
      </c>
      <c r="AH144" s="76"/>
      <c r="AI144" s="76" t="s">
        <v>1978</v>
      </c>
      <c r="AJ144" s="76"/>
      <c r="AK144" s="76"/>
      <c r="AL144" s="76"/>
      <c r="AM144" s="78">
        <v>42055.521354166667</v>
      </c>
      <c r="AN144" s="76" t="s">
        <v>493</v>
      </c>
      <c r="AO144" s="79" t="s">
        <v>2949</v>
      </c>
      <c r="AP144" s="76" t="s">
        <v>65</v>
      </c>
      <c r="AQ144" s="48"/>
      <c r="AR144" s="48"/>
      <c r="AS144" s="48"/>
      <c r="AT144" s="48"/>
      <c r="AU144" s="48"/>
      <c r="AV144" s="48"/>
      <c r="AW144" s="93" t="s">
        <v>3639</v>
      </c>
      <c r="AX144" s="93" t="s">
        <v>3639</v>
      </c>
      <c r="AY144" s="93" t="s">
        <v>3849</v>
      </c>
      <c r="AZ144" s="93" t="s">
        <v>3849</v>
      </c>
    </row>
    <row r="145" spans="1:52" x14ac:dyDescent="0.25">
      <c r="A145" s="63" t="s">
        <v>654</v>
      </c>
      <c r="B145" s="64"/>
      <c r="C145" s="64"/>
      <c r="D145" s="65"/>
      <c r="E145" s="86"/>
      <c r="F145" s="85" t="s">
        <v>2636</v>
      </c>
      <c r="G145" s="87"/>
      <c r="H145" s="67" t="s">
        <v>654</v>
      </c>
      <c r="I145" s="68"/>
      <c r="J145" s="88"/>
      <c r="K145" s="67" t="s">
        <v>3274</v>
      </c>
      <c r="L145" s="89"/>
      <c r="M145" s="70">
        <v>7363.98046875</v>
      </c>
      <c r="N145" s="70">
        <v>8441.7236328125</v>
      </c>
      <c r="O145" s="71"/>
      <c r="P145" s="72"/>
      <c r="Q145" s="72"/>
      <c r="R145" s="84"/>
      <c r="S145" s="48">
        <v>1</v>
      </c>
      <c r="T145" s="48">
        <v>1</v>
      </c>
      <c r="U145" s="49">
        <v>0</v>
      </c>
      <c r="V145" s="49">
        <v>0</v>
      </c>
      <c r="W145" s="49">
        <v>0</v>
      </c>
      <c r="X145" s="49">
        <v>0.99999899999999997</v>
      </c>
      <c r="Y145" s="49">
        <v>0</v>
      </c>
      <c r="Z145" s="49" t="s">
        <v>3489</v>
      </c>
      <c r="AA145" s="73">
        <v>145</v>
      </c>
      <c r="AB145" s="73"/>
      <c r="AC145" s="74"/>
      <c r="AD145" s="76">
        <v>6701</v>
      </c>
      <c r="AE145" s="76">
        <v>5837</v>
      </c>
      <c r="AF145" s="76">
        <v>135009</v>
      </c>
      <c r="AG145" s="76">
        <v>0</v>
      </c>
      <c r="AH145" s="76">
        <v>28800</v>
      </c>
      <c r="AI145" s="76" t="s">
        <v>1979</v>
      </c>
      <c r="AJ145" s="76" t="s">
        <v>2224</v>
      </c>
      <c r="AK145" s="79" t="s">
        <v>2397</v>
      </c>
      <c r="AL145" s="76" t="s">
        <v>436</v>
      </c>
      <c r="AM145" s="78">
        <v>40836.631168981483</v>
      </c>
      <c r="AN145" s="76" t="s">
        <v>493</v>
      </c>
      <c r="AO145" s="79" t="s">
        <v>2950</v>
      </c>
      <c r="AP145" s="76" t="s">
        <v>65</v>
      </c>
      <c r="AQ145" s="48" t="s">
        <v>1140</v>
      </c>
      <c r="AR145" s="48" t="s">
        <v>1140</v>
      </c>
      <c r="AS145" s="48" t="s">
        <v>1231</v>
      </c>
      <c r="AT145" s="48" t="s">
        <v>1231</v>
      </c>
      <c r="AU145" s="48"/>
      <c r="AV145" s="48"/>
      <c r="AW145" s="93" t="s">
        <v>3640</v>
      </c>
      <c r="AX145" s="93" t="s">
        <v>3640</v>
      </c>
      <c r="AY145" s="93" t="s">
        <v>3850</v>
      </c>
      <c r="AZ145" s="93" t="s">
        <v>3850</v>
      </c>
    </row>
    <row r="146" spans="1:52" x14ac:dyDescent="0.25">
      <c r="A146" s="63" t="s">
        <v>655</v>
      </c>
      <c r="B146" s="64"/>
      <c r="C146" s="64"/>
      <c r="D146" s="65"/>
      <c r="E146" s="86"/>
      <c r="F146" s="85" t="s">
        <v>2637</v>
      </c>
      <c r="G146" s="87"/>
      <c r="H146" s="67" t="s">
        <v>655</v>
      </c>
      <c r="I146" s="68"/>
      <c r="J146" s="88"/>
      <c r="K146" s="67" t="s">
        <v>3275</v>
      </c>
      <c r="L146" s="89"/>
      <c r="M146" s="70">
        <v>3472.744140625</v>
      </c>
      <c r="N146" s="70">
        <v>7318.09326171875</v>
      </c>
      <c r="O146" s="71"/>
      <c r="P146" s="72"/>
      <c r="Q146" s="72"/>
      <c r="R146" s="84"/>
      <c r="S146" s="48">
        <v>0</v>
      </c>
      <c r="T146" s="48">
        <v>1</v>
      </c>
      <c r="U146" s="49">
        <v>0</v>
      </c>
      <c r="V146" s="49">
        <v>1</v>
      </c>
      <c r="W146" s="49">
        <v>0</v>
      </c>
      <c r="X146" s="49">
        <v>0.99999899999999997</v>
      </c>
      <c r="Y146" s="49">
        <v>0</v>
      </c>
      <c r="Z146" s="49">
        <v>0</v>
      </c>
      <c r="AA146" s="73">
        <v>146</v>
      </c>
      <c r="AB146" s="73"/>
      <c r="AC146" s="74"/>
      <c r="AD146" s="76">
        <v>496</v>
      </c>
      <c r="AE146" s="76">
        <v>799</v>
      </c>
      <c r="AF146" s="76">
        <v>34836</v>
      </c>
      <c r="AG146" s="76">
        <v>15105</v>
      </c>
      <c r="AH146" s="76">
        <v>0</v>
      </c>
      <c r="AI146" s="76" t="s">
        <v>1980</v>
      </c>
      <c r="AJ146" s="76" t="s">
        <v>2225</v>
      </c>
      <c r="AK146" s="79" t="s">
        <v>2398</v>
      </c>
      <c r="AL146" s="76" t="s">
        <v>446</v>
      </c>
      <c r="AM146" s="78">
        <v>41372.519097222219</v>
      </c>
      <c r="AN146" s="76" t="s">
        <v>493</v>
      </c>
      <c r="AO146" s="79" t="s">
        <v>2951</v>
      </c>
      <c r="AP146" s="76" t="s">
        <v>65</v>
      </c>
      <c r="AQ146" s="48"/>
      <c r="AR146" s="48"/>
      <c r="AS146" s="48"/>
      <c r="AT146" s="48"/>
      <c r="AU146" s="48" t="s">
        <v>1269</v>
      </c>
      <c r="AV146" s="48" t="s">
        <v>1269</v>
      </c>
      <c r="AW146" s="93" t="s">
        <v>3641</v>
      </c>
      <c r="AX146" s="93" t="s">
        <v>3641</v>
      </c>
      <c r="AY146" s="93" t="s">
        <v>3851</v>
      </c>
      <c r="AZ146" s="93" t="s">
        <v>3851</v>
      </c>
    </row>
    <row r="147" spans="1:52" x14ac:dyDescent="0.25">
      <c r="A147" s="63" t="s">
        <v>837</v>
      </c>
      <c r="B147" s="64"/>
      <c r="C147" s="64"/>
      <c r="D147" s="65"/>
      <c r="E147" s="86"/>
      <c r="F147" s="85" t="s">
        <v>2638</v>
      </c>
      <c r="G147" s="87"/>
      <c r="H147" s="67" t="s">
        <v>837</v>
      </c>
      <c r="I147" s="68"/>
      <c r="J147" s="88"/>
      <c r="K147" s="67" t="s">
        <v>3276</v>
      </c>
      <c r="L147" s="89"/>
      <c r="M147" s="70">
        <v>885.144775390625</v>
      </c>
      <c r="N147" s="70">
        <v>7750.42041015625</v>
      </c>
      <c r="O147" s="71"/>
      <c r="P147" s="72"/>
      <c r="Q147" s="72"/>
      <c r="R147" s="84"/>
      <c r="S147" s="48">
        <v>1</v>
      </c>
      <c r="T147" s="48">
        <v>0</v>
      </c>
      <c r="U147" s="49">
        <v>0</v>
      </c>
      <c r="V147" s="49">
        <v>1</v>
      </c>
      <c r="W147" s="49">
        <v>0</v>
      </c>
      <c r="X147" s="49">
        <v>0.99999899999999997</v>
      </c>
      <c r="Y147" s="49">
        <v>0</v>
      </c>
      <c r="Z147" s="49">
        <v>0</v>
      </c>
      <c r="AA147" s="73">
        <v>147</v>
      </c>
      <c r="AB147" s="73"/>
      <c r="AC147" s="74"/>
      <c r="AD147" s="76">
        <v>1</v>
      </c>
      <c r="AE147" s="76">
        <v>3347407</v>
      </c>
      <c r="AF147" s="76">
        <v>3403</v>
      </c>
      <c r="AG147" s="76">
        <v>1532</v>
      </c>
      <c r="AH147" s="76"/>
      <c r="AI147" s="76" t="s">
        <v>1981</v>
      </c>
      <c r="AJ147" s="76"/>
      <c r="AK147" s="79" t="s">
        <v>2399</v>
      </c>
      <c r="AL147" s="76"/>
      <c r="AM147" s="78">
        <v>41262.967187499999</v>
      </c>
      <c r="AN147" s="76" t="s">
        <v>493</v>
      </c>
      <c r="AO147" s="79" t="s">
        <v>2952</v>
      </c>
      <c r="AP147" s="76" t="s">
        <v>64</v>
      </c>
      <c r="AQ147" s="48"/>
      <c r="AR147" s="48"/>
      <c r="AS147" s="48"/>
      <c r="AT147" s="48"/>
      <c r="AU147" s="48"/>
      <c r="AV147" s="48"/>
      <c r="AW147" s="48"/>
      <c r="AX147" s="48"/>
      <c r="AY147" s="48"/>
      <c r="AZ147" s="48"/>
    </row>
    <row r="148" spans="1:52" x14ac:dyDescent="0.25">
      <c r="A148" s="63" t="s">
        <v>656</v>
      </c>
      <c r="B148" s="64"/>
      <c r="C148" s="64"/>
      <c r="D148" s="65"/>
      <c r="E148" s="86"/>
      <c r="F148" s="85" t="s">
        <v>460</v>
      </c>
      <c r="G148" s="87"/>
      <c r="H148" s="67" t="s">
        <v>656</v>
      </c>
      <c r="I148" s="68"/>
      <c r="J148" s="88"/>
      <c r="K148" s="67" t="s">
        <v>3277</v>
      </c>
      <c r="L148" s="89"/>
      <c r="M148" s="70">
        <v>3386.365234375</v>
      </c>
      <c r="N148" s="70">
        <v>2867.142822265625</v>
      </c>
      <c r="O148" s="71"/>
      <c r="P148" s="72"/>
      <c r="Q148" s="72"/>
      <c r="R148" s="84"/>
      <c r="S148" s="48">
        <v>0</v>
      </c>
      <c r="T148" s="48">
        <v>1</v>
      </c>
      <c r="U148" s="49">
        <v>0</v>
      </c>
      <c r="V148" s="49">
        <v>1.1235999999999999E-2</v>
      </c>
      <c r="W148" s="49">
        <v>2.1739000000000001E-2</v>
      </c>
      <c r="X148" s="49">
        <v>0.55074999999999996</v>
      </c>
      <c r="Y148" s="49">
        <v>0</v>
      </c>
      <c r="Z148" s="49">
        <v>0</v>
      </c>
      <c r="AA148" s="73">
        <v>148</v>
      </c>
      <c r="AB148" s="73"/>
      <c r="AC148" s="74"/>
      <c r="AD148" s="76">
        <v>46</v>
      </c>
      <c r="AE148" s="76">
        <v>0</v>
      </c>
      <c r="AF148" s="76">
        <v>25</v>
      </c>
      <c r="AG148" s="76">
        <v>30</v>
      </c>
      <c r="AH148" s="76"/>
      <c r="AI148" s="76"/>
      <c r="AJ148" s="76"/>
      <c r="AK148" s="76"/>
      <c r="AL148" s="76"/>
      <c r="AM148" s="78">
        <v>43090.147615740738</v>
      </c>
      <c r="AN148" s="76" t="s">
        <v>493</v>
      </c>
      <c r="AO148" s="79" t="s">
        <v>2953</v>
      </c>
      <c r="AP148" s="76" t="s">
        <v>65</v>
      </c>
      <c r="AQ148" s="48" t="s">
        <v>248</v>
      </c>
      <c r="AR148" s="48" t="s">
        <v>248</v>
      </c>
      <c r="AS148" s="48" t="s">
        <v>266</v>
      </c>
      <c r="AT148" s="48" t="s">
        <v>266</v>
      </c>
      <c r="AU148" s="48"/>
      <c r="AV148" s="48"/>
      <c r="AW148" s="93" t="s">
        <v>3582</v>
      </c>
      <c r="AX148" s="93" t="s">
        <v>3582</v>
      </c>
      <c r="AY148" s="93" t="s">
        <v>3792</v>
      </c>
      <c r="AZ148" s="93" t="s">
        <v>3792</v>
      </c>
    </row>
    <row r="149" spans="1:52" x14ac:dyDescent="0.25">
      <c r="A149" s="63" t="s">
        <v>657</v>
      </c>
      <c r="B149" s="64"/>
      <c r="C149" s="64"/>
      <c r="D149" s="65"/>
      <c r="E149" s="86"/>
      <c r="F149" s="85" t="s">
        <v>2639</v>
      </c>
      <c r="G149" s="87"/>
      <c r="H149" s="67" t="s">
        <v>657</v>
      </c>
      <c r="I149" s="68"/>
      <c r="J149" s="88"/>
      <c r="K149" s="67" t="s">
        <v>3278</v>
      </c>
      <c r="L149" s="89"/>
      <c r="M149" s="70">
        <v>866.8572998046875</v>
      </c>
      <c r="N149" s="70">
        <v>5008.5712890625</v>
      </c>
      <c r="O149" s="71"/>
      <c r="P149" s="72"/>
      <c r="Q149" s="72"/>
      <c r="R149" s="84"/>
      <c r="S149" s="48">
        <v>1</v>
      </c>
      <c r="T149" s="48">
        <v>1</v>
      </c>
      <c r="U149" s="49">
        <v>0</v>
      </c>
      <c r="V149" s="49">
        <v>0</v>
      </c>
      <c r="W149" s="49">
        <v>0</v>
      </c>
      <c r="X149" s="49">
        <v>0.99999899999999997</v>
      </c>
      <c r="Y149" s="49">
        <v>0</v>
      </c>
      <c r="Z149" s="49" t="s">
        <v>3489</v>
      </c>
      <c r="AA149" s="73">
        <v>149</v>
      </c>
      <c r="AB149" s="73"/>
      <c r="AC149" s="74"/>
      <c r="AD149" s="76">
        <v>191</v>
      </c>
      <c r="AE149" s="76">
        <v>248</v>
      </c>
      <c r="AF149" s="76">
        <v>3178</v>
      </c>
      <c r="AG149" s="76">
        <v>23</v>
      </c>
      <c r="AH149" s="76">
        <v>28800</v>
      </c>
      <c r="AI149" s="76" t="s">
        <v>1982</v>
      </c>
      <c r="AJ149" s="76"/>
      <c r="AK149" s="76"/>
      <c r="AL149" s="76" t="s">
        <v>436</v>
      </c>
      <c r="AM149" s="78">
        <v>42060.141956018517</v>
      </c>
      <c r="AN149" s="76" t="s">
        <v>493</v>
      </c>
      <c r="AO149" s="79" t="s">
        <v>2954</v>
      </c>
      <c r="AP149" s="76" t="s">
        <v>65</v>
      </c>
      <c r="AQ149" s="48"/>
      <c r="AR149" s="48"/>
      <c r="AS149" s="48"/>
      <c r="AT149" s="48"/>
      <c r="AU149" s="48"/>
      <c r="AV149" s="48"/>
      <c r="AW149" s="93" t="s">
        <v>3642</v>
      </c>
      <c r="AX149" s="93" t="s">
        <v>3642</v>
      </c>
      <c r="AY149" s="93" t="s">
        <v>3852</v>
      </c>
      <c r="AZ149" s="93" t="s">
        <v>3852</v>
      </c>
    </row>
    <row r="150" spans="1:52" x14ac:dyDescent="0.25">
      <c r="A150" s="63" t="s">
        <v>658</v>
      </c>
      <c r="B150" s="64"/>
      <c r="C150" s="64"/>
      <c r="D150" s="65"/>
      <c r="E150" s="86"/>
      <c r="F150" s="85" t="s">
        <v>460</v>
      </c>
      <c r="G150" s="87"/>
      <c r="H150" s="67" t="s">
        <v>658</v>
      </c>
      <c r="I150" s="68"/>
      <c r="J150" s="88"/>
      <c r="K150" s="67" t="s">
        <v>3279</v>
      </c>
      <c r="L150" s="89"/>
      <c r="M150" s="70">
        <v>174.01005554199219</v>
      </c>
      <c r="N150" s="70">
        <v>6870.03955078125</v>
      </c>
      <c r="O150" s="71"/>
      <c r="P150" s="72"/>
      <c r="Q150" s="72"/>
      <c r="R150" s="84"/>
      <c r="S150" s="48">
        <v>1</v>
      </c>
      <c r="T150" s="48">
        <v>1</v>
      </c>
      <c r="U150" s="49">
        <v>0</v>
      </c>
      <c r="V150" s="49">
        <v>0</v>
      </c>
      <c r="W150" s="49">
        <v>0</v>
      </c>
      <c r="X150" s="49">
        <v>0.99999899999999997</v>
      </c>
      <c r="Y150" s="49">
        <v>0</v>
      </c>
      <c r="Z150" s="49" t="s">
        <v>3489</v>
      </c>
      <c r="AA150" s="73">
        <v>150</v>
      </c>
      <c r="AB150" s="73"/>
      <c r="AC150" s="74"/>
      <c r="AD150" s="76">
        <v>0</v>
      </c>
      <c r="AE150" s="76">
        <v>1</v>
      </c>
      <c r="AF150" s="76">
        <v>1775</v>
      </c>
      <c r="AG150" s="76">
        <v>0</v>
      </c>
      <c r="AH150" s="76">
        <v>-28800</v>
      </c>
      <c r="AI150" s="76" t="s">
        <v>1983</v>
      </c>
      <c r="AJ150" s="76"/>
      <c r="AK150" s="76"/>
      <c r="AL150" s="76" t="s">
        <v>432</v>
      </c>
      <c r="AM150" s="78">
        <v>42061.24931712963</v>
      </c>
      <c r="AN150" s="76" t="s">
        <v>493</v>
      </c>
      <c r="AO150" s="79" t="s">
        <v>2955</v>
      </c>
      <c r="AP150" s="76" t="s">
        <v>65</v>
      </c>
      <c r="AQ150" s="48"/>
      <c r="AR150" s="48"/>
      <c r="AS150" s="48"/>
      <c r="AT150" s="48"/>
      <c r="AU150" s="48"/>
      <c r="AV150" s="48"/>
      <c r="AW150" s="93" t="s">
        <v>3643</v>
      </c>
      <c r="AX150" s="93" t="s">
        <v>3643</v>
      </c>
      <c r="AY150" s="93" t="s">
        <v>3853</v>
      </c>
      <c r="AZ150" s="93" t="s">
        <v>3853</v>
      </c>
    </row>
    <row r="151" spans="1:52" x14ac:dyDescent="0.25">
      <c r="A151" s="63" t="s">
        <v>659</v>
      </c>
      <c r="B151" s="64"/>
      <c r="C151" s="64"/>
      <c r="D151" s="65"/>
      <c r="E151" s="86"/>
      <c r="F151" s="85" t="s">
        <v>2640</v>
      </c>
      <c r="G151" s="87"/>
      <c r="H151" s="67" t="s">
        <v>659</v>
      </c>
      <c r="I151" s="68"/>
      <c r="J151" s="88"/>
      <c r="K151" s="67" t="s">
        <v>3280</v>
      </c>
      <c r="L151" s="89"/>
      <c r="M151" s="70">
        <v>7069.5615234375</v>
      </c>
      <c r="N151" s="70">
        <v>3260.114501953125</v>
      </c>
      <c r="O151" s="71"/>
      <c r="P151" s="72"/>
      <c r="Q151" s="72"/>
      <c r="R151" s="84"/>
      <c r="S151" s="48">
        <v>1</v>
      </c>
      <c r="T151" s="48">
        <v>1</v>
      </c>
      <c r="U151" s="49">
        <v>0</v>
      </c>
      <c r="V151" s="49">
        <v>0</v>
      </c>
      <c r="W151" s="49">
        <v>0</v>
      </c>
      <c r="X151" s="49">
        <v>0.99999899999999997</v>
      </c>
      <c r="Y151" s="49">
        <v>0</v>
      </c>
      <c r="Z151" s="49" t="s">
        <v>3489</v>
      </c>
      <c r="AA151" s="73">
        <v>151</v>
      </c>
      <c r="AB151" s="73"/>
      <c r="AC151" s="74"/>
      <c r="AD151" s="76">
        <v>2754</v>
      </c>
      <c r="AE151" s="76">
        <v>2648</v>
      </c>
      <c r="AF151" s="76">
        <v>16595</v>
      </c>
      <c r="AG151" s="76">
        <v>0</v>
      </c>
      <c r="AH151" s="76"/>
      <c r="AI151" s="76" t="s">
        <v>1984</v>
      </c>
      <c r="AJ151" s="76"/>
      <c r="AK151" s="76"/>
      <c r="AL151" s="76"/>
      <c r="AM151" s="78">
        <v>42708.035578703704</v>
      </c>
      <c r="AN151" s="76" t="s">
        <v>493</v>
      </c>
      <c r="AO151" s="79" t="s">
        <v>2956</v>
      </c>
      <c r="AP151" s="76" t="s">
        <v>65</v>
      </c>
      <c r="AQ151" s="48" t="s">
        <v>1141</v>
      </c>
      <c r="AR151" s="48" t="s">
        <v>1141</v>
      </c>
      <c r="AS151" s="48" t="s">
        <v>272</v>
      </c>
      <c r="AT151" s="48" t="s">
        <v>272</v>
      </c>
      <c r="AU151" s="48"/>
      <c r="AV151" s="48"/>
      <c r="AW151" s="93" t="s">
        <v>3644</v>
      </c>
      <c r="AX151" s="93" t="s">
        <v>3644</v>
      </c>
      <c r="AY151" s="93" t="s">
        <v>3854</v>
      </c>
      <c r="AZ151" s="93" t="s">
        <v>3854</v>
      </c>
    </row>
    <row r="152" spans="1:52" x14ac:dyDescent="0.25">
      <c r="A152" s="63" t="s">
        <v>660</v>
      </c>
      <c r="B152" s="64"/>
      <c r="C152" s="64"/>
      <c r="D152" s="65"/>
      <c r="E152" s="86"/>
      <c r="F152" s="85" t="s">
        <v>2641</v>
      </c>
      <c r="G152" s="87"/>
      <c r="H152" s="67" t="s">
        <v>660</v>
      </c>
      <c r="I152" s="68"/>
      <c r="J152" s="88"/>
      <c r="K152" s="67" t="s">
        <v>3281</v>
      </c>
      <c r="L152" s="89"/>
      <c r="M152" s="70">
        <v>2750.332763671875</v>
      </c>
      <c r="N152" s="70">
        <v>741.4937744140625</v>
      </c>
      <c r="O152" s="71"/>
      <c r="P152" s="72"/>
      <c r="Q152" s="72"/>
      <c r="R152" s="84"/>
      <c r="S152" s="48">
        <v>0</v>
      </c>
      <c r="T152" s="48">
        <v>1</v>
      </c>
      <c r="U152" s="49">
        <v>0</v>
      </c>
      <c r="V152" s="49">
        <v>1.1235999999999999E-2</v>
      </c>
      <c r="W152" s="49">
        <v>2.1739000000000001E-2</v>
      </c>
      <c r="X152" s="49">
        <v>0.55074999999999996</v>
      </c>
      <c r="Y152" s="49">
        <v>0</v>
      </c>
      <c r="Z152" s="49">
        <v>0</v>
      </c>
      <c r="AA152" s="73">
        <v>152</v>
      </c>
      <c r="AB152" s="73"/>
      <c r="AC152" s="74"/>
      <c r="AD152" s="76">
        <v>65</v>
      </c>
      <c r="AE152" s="76">
        <v>0</v>
      </c>
      <c r="AF152" s="76">
        <v>15</v>
      </c>
      <c r="AG152" s="76">
        <v>17</v>
      </c>
      <c r="AH152" s="76"/>
      <c r="AI152" s="76" t="s">
        <v>1985</v>
      </c>
      <c r="AJ152" s="76"/>
      <c r="AK152" s="76"/>
      <c r="AL152" s="76"/>
      <c r="AM152" s="78">
        <v>42945.92150462963</v>
      </c>
      <c r="AN152" s="76" t="s">
        <v>493</v>
      </c>
      <c r="AO152" s="79" t="s">
        <v>2957</v>
      </c>
      <c r="AP152" s="76" t="s">
        <v>65</v>
      </c>
      <c r="AQ152" s="48" t="s">
        <v>251</v>
      </c>
      <c r="AR152" s="48" t="s">
        <v>251</v>
      </c>
      <c r="AS152" s="48" t="s">
        <v>266</v>
      </c>
      <c r="AT152" s="48" t="s">
        <v>266</v>
      </c>
      <c r="AU152" s="48"/>
      <c r="AV152" s="48"/>
      <c r="AW152" s="93" t="s">
        <v>3571</v>
      </c>
      <c r="AX152" s="93" t="s">
        <v>3571</v>
      </c>
      <c r="AY152" s="93" t="s">
        <v>3781</v>
      </c>
      <c r="AZ152" s="93" t="s">
        <v>3781</v>
      </c>
    </row>
    <row r="153" spans="1:52" x14ac:dyDescent="0.25">
      <c r="A153" s="63" t="s">
        <v>661</v>
      </c>
      <c r="B153" s="64"/>
      <c r="C153" s="64"/>
      <c r="D153" s="65"/>
      <c r="E153" s="86"/>
      <c r="F153" s="85" t="s">
        <v>2642</v>
      </c>
      <c r="G153" s="87"/>
      <c r="H153" s="67" t="s">
        <v>661</v>
      </c>
      <c r="I153" s="68"/>
      <c r="J153" s="88"/>
      <c r="K153" s="67" t="s">
        <v>3282</v>
      </c>
      <c r="L153" s="89"/>
      <c r="M153" s="70">
        <v>7667.078125</v>
      </c>
      <c r="N153" s="70">
        <v>920.26373291015625</v>
      </c>
      <c r="O153" s="71"/>
      <c r="P153" s="72"/>
      <c r="Q153" s="72"/>
      <c r="R153" s="84"/>
      <c r="S153" s="48">
        <v>1</v>
      </c>
      <c r="T153" s="48">
        <v>1</v>
      </c>
      <c r="U153" s="49">
        <v>0</v>
      </c>
      <c r="V153" s="49">
        <v>0</v>
      </c>
      <c r="W153" s="49">
        <v>0</v>
      </c>
      <c r="X153" s="49">
        <v>0.99999899999999997</v>
      </c>
      <c r="Y153" s="49">
        <v>0</v>
      </c>
      <c r="Z153" s="49" t="s">
        <v>3489</v>
      </c>
      <c r="AA153" s="73">
        <v>153</v>
      </c>
      <c r="AB153" s="73"/>
      <c r="AC153" s="74"/>
      <c r="AD153" s="76">
        <v>698</v>
      </c>
      <c r="AE153" s="76">
        <v>572</v>
      </c>
      <c r="AF153" s="76">
        <v>1722</v>
      </c>
      <c r="AG153" s="76">
        <v>0</v>
      </c>
      <c r="AH153" s="76">
        <v>-28800</v>
      </c>
      <c r="AI153" s="76" t="s">
        <v>1986</v>
      </c>
      <c r="AJ153" s="76" t="s">
        <v>2196</v>
      </c>
      <c r="AK153" s="79" t="s">
        <v>2400</v>
      </c>
      <c r="AL153" s="76" t="s">
        <v>432</v>
      </c>
      <c r="AM153" s="78">
        <v>39895.085358796299</v>
      </c>
      <c r="AN153" s="76" t="s">
        <v>493</v>
      </c>
      <c r="AO153" s="79" t="s">
        <v>2958</v>
      </c>
      <c r="AP153" s="76" t="s">
        <v>65</v>
      </c>
      <c r="AQ153" s="48" t="s">
        <v>1142</v>
      </c>
      <c r="AR153" s="48" t="s">
        <v>1142</v>
      </c>
      <c r="AS153" s="48" t="s">
        <v>1232</v>
      </c>
      <c r="AT153" s="48" t="s">
        <v>1232</v>
      </c>
      <c r="AU153" s="48" t="s">
        <v>1270</v>
      </c>
      <c r="AV153" s="48" t="s">
        <v>1270</v>
      </c>
      <c r="AW153" s="93" t="s">
        <v>3645</v>
      </c>
      <c r="AX153" s="93" t="s">
        <v>3645</v>
      </c>
      <c r="AY153" s="93" t="s">
        <v>3855</v>
      </c>
      <c r="AZ153" s="93" t="s">
        <v>3855</v>
      </c>
    </row>
    <row r="154" spans="1:52" x14ac:dyDescent="0.25">
      <c r="A154" s="63" t="s">
        <v>662</v>
      </c>
      <c r="B154" s="64"/>
      <c r="C154" s="64"/>
      <c r="D154" s="65"/>
      <c r="E154" s="86"/>
      <c r="F154" s="85" t="s">
        <v>2643</v>
      </c>
      <c r="G154" s="87"/>
      <c r="H154" s="67" t="s">
        <v>662</v>
      </c>
      <c r="I154" s="68"/>
      <c r="J154" s="88"/>
      <c r="K154" s="67" t="s">
        <v>3283</v>
      </c>
      <c r="L154" s="89"/>
      <c r="M154" s="70">
        <v>6432.4453125</v>
      </c>
      <c r="N154" s="70">
        <v>9271.3623046875</v>
      </c>
      <c r="O154" s="71"/>
      <c r="P154" s="72"/>
      <c r="Q154" s="72"/>
      <c r="R154" s="84"/>
      <c r="S154" s="48">
        <v>1</v>
      </c>
      <c r="T154" s="48">
        <v>1</v>
      </c>
      <c r="U154" s="49">
        <v>0</v>
      </c>
      <c r="V154" s="49">
        <v>0</v>
      </c>
      <c r="W154" s="49">
        <v>0</v>
      </c>
      <c r="X154" s="49">
        <v>0.99999899999999997</v>
      </c>
      <c r="Y154" s="49">
        <v>0</v>
      </c>
      <c r="Z154" s="49" t="s">
        <v>3489</v>
      </c>
      <c r="AA154" s="73">
        <v>154</v>
      </c>
      <c r="AB154" s="73"/>
      <c r="AC154" s="74"/>
      <c r="AD154" s="76">
        <v>1812</v>
      </c>
      <c r="AE154" s="76">
        <v>853</v>
      </c>
      <c r="AF154" s="76">
        <v>421</v>
      </c>
      <c r="AG154" s="76">
        <v>226</v>
      </c>
      <c r="AH154" s="76"/>
      <c r="AI154" s="76" t="s">
        <v>1987</v>
      </c>
      <c r="AJ154" s="76" t="s">
        <v>2226</v>
      </c>
      <c r="AK154" s="76"/>
      <c r="AL154" s="76"/>
      <c r="AM154" s="78">
        <v>43014.716087962966</v>
      </c>
      <c r="AN154" s="76" t="s">
        <v>493</v>
      </c>
      <c r="AO154" s="79" t="s">
        <v>2959</v>
      </c>
      <c r="AP154" s="76" t="s">
        <v>65</v>
      </c>
      <c r="AQ154" s="48" t="s">
        <v>1143</v>
      </c>
      <c r="AR154" s="48" t="s">
        <v>1143</v>
      </c>
      <c r="AS154" s="48" t="s">
        <v>264</v>
      </c>
      <c r="AT154" s="48" t="s">
        <v>264</v>
      </c>
      <c r="AU154" s="48"/>
      <c r="AV154" s="48"/>
      <c r="AW154" s="93" t="s">
        <v>3646</v>
      </c>
      <c r="AX154" s="93" t="s">
        <v>3646</v>
      </c>
      <c r="AY154" s="93" t="s">
        <v>3856</v>
      </c>
      <c r="AZ154" s="93" t="s">
        <v>3856</v>
      </c>
    </row>
    <row r="155" spans="1:52" x14ac:dyDescent="0.25">
      <c r="A155" s="63" t="s">
        <v>663</v>
      </c>
      <c r="B155" s="64"/>
      <c r="C155" s="64"/>
      <c r="D155" s="65"/>
      <c r="E155" s="86"/>
      <c r="F155" s="85" t="s">
        <v>2644</v>
      </c>
      <c r="G155" s="87"/>
      <c r="H155" s="67" t="s">
        <v>663</v>
      </c>
      <c r="I155" s="68"/>
      <c r="J155" s="88"/>
      <c r="K155" s="67" t="s">
        <v>3284</v>
      </c>
      <c r="L155" s="89"/>
      <c r="M155" s="70">
        <v>9118.265625</v>
      </c>
      <c r="N155" s="70">
        <v>6306.375</v>
      </c>
      <c r="O155" s="71"/>
      <c r="P155" s="72"/>
      <c r="Q155" s="72"/>
      <c r="R155" s="84"/>
      <c r="S155" s="48">
        <v>0</v>
      </c>
      <c r="T155" s="48">
        <v>1</v>
      </c>
      <c r="U155" s="49">
        <v>0</v>
      </c>
      <c r="V155" s="49">
        <v>1.1235999999999999E-2</v>
      </c>
      <c r="W155" s="49">
        <v>2.1739000000000001E-2</v>
      </c>
      <c r="X155" s="49">
        <v>0.55074999999999996</v>
      </c>
      <c r="Y155" s="49">
        <v>0</v>
      </c>
      <c r="Z155" s="49">
        <v>0</v>
      </c>
      <c r="AA155" s="73">
        <v>155</v>
      </c>
      <c r="AB155" s="73"/>
      <c r="AC155" s="74"/>
      <c r="AD155" s="76">
        <v>39</v>
      </c>
      <c r="AE155" s="76">
        <v>1</v>
      </c>
      <c r="AF155" s="76">
        <v>42</v>
      </c>
      <c r="AG155" s="76">
        <v>31</v>
      </c>
      <c r="AH155" s="76"/>
      <c r="AI155" s="76" t="s">
        <v>1988</v>
      </c>
      <c r="AJ155" s="76"/>
      <c r="AK155" s="76"/>
      <c r="AL155" s="76"/>
      <c r="AM155" s="78">
        <v>43062.607615740744</v>
      </c>
      <c r="AN155" s="76" t="s">
        <v>493</v>
      </c>
      <c r="AO155" s="79" t="s">
        <v>2960</v>
      </c>
      <c r="AP155" s="76" t="s">
        <v>65</v>
      </c>
      <c r="AQ155" s="48" t="s">
        <v>252</v>
      </c>
      <c r="AR155" s="48" t="s">
        <v>252</v>
      </c>
      <c r="AS155" s="48" t="s">
        <v>266</v>
      </c>
      <c r="AT155" s="48" t="s">
        <v>266</v>
      </c>
      <c r="AU155" s="48"/>
      <c r="AV155" s="48"/>
      <c r="AW155" s="93" t="s">
        <v>3565</v>
      </c>
      <c r="AX155" s="93" t="s">
        <v>3565</v>
      </c>
      <c r="AY155" s="93" t="s">
        <v>3775</v>
      </c>
      <c r="AZ155" s="93" t="s">
        <v>3775</v>
      </c>
    </row>
    <row r="156" spans="1:52" x14ac:dyDescent="0.25">
      <c r="A156" s="63" t="s">
        <v>664</v>
      </c>
      <c r="B156" s="64"/>
      <c r="C156" s="64"/>
      <c r="D156" s="65"/>
      <c r="E156" s="86"/>
      <c r="F156" s="85" t="s">
        <v>2645</v>
      </c>
      <c r="G156" s="87"/>
      <c r="H156" s="67" t="s">
        <v>664</v>
      </c>
      <c r="I156" s="68"/>
      <c r="J156" s="88"/>
      <c r="K156" s="67" t="s">
        <v>3285</v>
      </c>
      <c r="L156" s="89"/>
      <c r="M156" s="70">
        <v>5520.77587890625</v>
      </c>
      <c r="N156" s="70">
        <v>2520.0673828125</v>
      </c>
      <c r="O156" s="71"/>
      <c r="P156" s="72"/>
      <c r="Q156" s="72"/>
      <c r="R156" s="84"/>
      <c r="S156" s="48">
        <v>0</v>
      </c>
      <c r="T156" s="48">
        <v>1</v>
      </c>
      <c r="U156" s="49">
        <v>0</v>
      </c>
      <c r="V156" s="49">
        <v>1</v>
      </c>
      <c r="W156" s="49">
        <v>0</v>
      </c>
      <c r="X156" s="49">
        <v>0.99999899999999997</v>
      </c>
      <c r="Y156" s="49">
        <v>0</v>
      </c>
      <c r="Z156" s="49">
        <v>0</v>
      </c>
      <c r="AA156" s="73">
        <v>156</v>
      </c>
      <c r="AB156" s="73"/>
      <c r="AC156" s="74"/>
      <c r="AD156" s="76">
        <v>663</v>
      </c>
      <c r="AE156" s="76">
        <v>443</v>
      </c>
      <c r="AF156" s="76">
        <v>1379</v>
      </c>
      <c r="AG156" s="76">
        <v>763</v>
      </c>
      <c r="AH156" s="76"/>
      <c r="AI156" s="76" t="s">
        <v>1989</v>
      </c>
      <c r="AJ156" s="76" t="s">
        <v>388</v>
      </c>
      <c r="AK156" s="76"/>
      <c r="AL156" s="76"/>
      <c r="AM156" s="78">
        <v>43024.558587962965</v>
      </c>
      <c r="AN156" s="76" t="s">
        <v>493</v>
      </c>
      <c r="AO156" s="79" t="s">
        <v>2961</v>
      </c>
      <c r="AP156" s="76" t="s">
        <v>65</v>
      </c>
      <c r="AQ156" s="48" t="s">
        <v>1144</v>
      </c>
      <c r="AR156" s="48" t="s">
        <v>1144</v>
      </c>
      <c r="AS156" s="48" t="s">
        <v>265</v>
      </c>
      <c r="AT156" s="48" t="s">
        <v>265</v>
      </c>
      <c r="AU156" s="48" t="s">
        <v>1271</v>
      </c>
      <c r="AV156" s="48" t="s">
        <v>1271</v>
      </c>
      <c r="AW156" s="93" t="s">
        <v>3647</v>
      </c>
      <c r="AX156" s="93" t="s">
        <v>3647</v>
      </c>
      <c r="AY156" s="93" t="s">
        <v>3857</v>
      </c>
      <c r="AZ156" s="93" t="s">
        <v>3857</v>
      </c>
    </row>
    <row r="157" spans="1:52" x14ac:dyDescent="0.25">
      <c r="A157" s="63" t="s">
        <v>213</v>
      </c>
      <c r="B157" s="64"/>
      <c r="C157" s="64"/>
      <c r="D157" s="65"/>
      <c r="E157" s="86"/>
      <c r="F157" s="85" t="s">
        <v>464</v>
      </c>
      <c r="G157" s="87"/>
      <c r="H157" s="67" t="s">
        <v>213</v>
      </c>
      <c r="I157" s="68"/>
      <c r="J157" s="88"/>
      <c r="K157" s="67" t="s">
        <v>541</v>
      </c>
      <c r="L157" s="89"/>
      <c r="M157" s="70">
        <v>3770.80615234375</v>
      </c>
      <c r="N157" s="70">
        <v>1659.6448974609375</v>
      </c>
      <c r="O157" s="71"/>
      <c r="P157" s="72"/>
      <c r="Q157" s="72"/>
      <c r="R157" s="84"/>
      <c r="S157" s="48">
        <v>1</v>
      </c>
      <c r="T157" s="48">
        <v>0</v>
      </c>
      <c r="U157" s="49">
        <v>0</v>
      </c>
      <c r="V157" s="49">
        <v>1</v>
      </c>
      <c r="W157" s="49">
        <v>0</v>
      </c>
      <c r="X157" s="49">
        <v>0.99999899999999997</v>
      </c>
      <c r="Y157" s="49">
        <v>0</v>
      </c>
      <c r="Z157" s="49">
        <v>0</v>
      </c>
      <c r="AA157" s="73">
        <v>157</v>
      </c>
      <c r="AB157" s="73"/>
      <c r="AC157" s="74"/>
      <c r="AD157" s="76">
        <v>759</v>
      </c>
      <c r="AE157" s="76">
        <v>24380</v>
      </c>
      <c r="AF157" s="76">
        <v>33836</v>
      </c>
      <c r="AG157" s="76">
        <v>169</v>
      </c>
      <c r="AH157" s="76">
        <v>32400</v>
      </c>
      <c r="AI157" s="76" t="s">
        <v>345</v>
      </c>
      <c r="AJ157" s="76"/>
      <c r="AK157" s="79" t="s">
        <v>413</v>
      </c>
      <c r="AL157" s="76" t="s">
        <v>439</v>
      </c>
      <c r="AM157" s="78">
        <v>41323.52516203704</v>
      </c>
      <c r="AN157" s="76" t="s">
        <v>493</v>
      </c>
      <c r="AO157" s="79" t="s">
        <v>505</v>
      </c>
      <c r="AP157" s="76" t="s">
        <v>64</v>
      </c>
      <c r="AQ157" s="48"/>
      <c r="AR157" s="48"/>
      <c r="AS157" s="48"/>
      <c r="AT157" s="48"/>
      <c r="AU157" s="48"/>
      <c r="AV157" s="48"/>
      <c r="AW157" s="48"/>
      <c r="AX157" s="48"/>
      <c r="AY157" s="48"/>
      <c r="AZ157" s="48"/>
    </row>
    <row r="158" spans="1:52" x14ac:dyDescent="0.25">
      <c r="A158" s="63" t="s">
        <v>192</v>
      </c>
      <c r="B158" s="64"/>
      <c r="C158" s="64"/>
      <c r="D158" s="65"/>
      <c r="E158" s="86"/>
      <c r="F158" s="85" t="s">
        <v>472</v>
      </c>
      <c r="G158" s="87"/>
      <c r="H158" s="67" t="s">
        <v>192</v>
      </c>
      <c r="I158" s="68"/>
      <c r="J158" s="88"/>
      <c r="K158" s="67" t="s">
        <v>3286</v>
      </c>
      <c r="L158" s="89"/>
      <c r="M158" s="70">
        <v>8242.4462890625</v>
      </c>
      <c r="N158" s="70">
        <v>5696.041015625</v>
      </c>
      <c r="O158" s="71"/>
      <c r="P158" s="72"/>
      <c r="Q158" s="72"/>
      <c r="R158" s="84"/>
      <c r="S158" s="48">
        <v>0</v>
      </c>
      <c r="T158" s="48">
        <v>1</v>
      </c>
      <c r="U158" s="49">
        <v>0</v>
      </c>
      <c r="V158" s="49">
        <v>1.1235999999999999E-2</v>
      </c>
      <c r="W158" s="49">
        <v>2.1739000000000001E-2</v>
      </c>
      <c r="X158" s="49">
        <v>0.55074999999999996</v>
      </c>
      <c r="Y158" s="49">
        <v>0</v>
      </c>
      <c r="Z158" s="49">
        <v>0</v>
      </c>
      <c r="AA158" s="73">
        <v>158</v>
      </c>
      <c r="AB158" s="73"/>
      <c r="AC158" s="74"/>
      <c r="AD158" s="76">
        <v>70</v>
      </c>
      <c r="AE158" s="76">
        <v>0</v>
      </c>
      <c r="AF158" s="76">
        <v>8</v>
      </c>
      <c r="AG158" s="76">
        <v>12</v>
      </c>
      <c r="AH158" s="76"/>
      <c r="AI158" s="76"/>
      <c r="AJ158" s="76" t="s">
        <v>389</v>
      </c>
      <c r="AK158" s="76"/>
      <c r="AL158" s="76"/>
      <c r="AM158" s="78">
        <v>43090.2887962963</v>
      </c>
      <c r="AN158" s="76" t="s">
        <v>493</v>
      </c>
      <c r="AO158" s="79" t="s">
        <v>513</v>
      </c>
      <c r="AP158" s="76" t="s">
        <v>65</v>
      </c>
      <c r="AQ158" s="48" t="s">
        <v>3542</v>
      </c>
      <c r="AR158" s="48" t="s">
        <v>3542</v>
      </c>
      <c r="AS158" s="48" t="s">
        <v>266</v>
      </c>
      <c r="AT158" s="48" t="s">
        <v>266</v>
      </c>
      <c r="AU158" s="48"/>
      <c r="AV158" s="48"/>
      <c r="AW158" s="93" t="s">
        <v>3648</v>
      </c>
      <c r="AX158" s="93" t="s">
        <v>3764</v>
      </c>
      <c r="AY158" s="93" t="s">
        <v>3858</v>
      </c>
      <c r="AZ158" s="93" t="s">
        <v>3970</v>
      </c>
    </row>
    <row r="159" spans="1:52" x14ac:dyDescent="0.25">
      <c r="A159" s="63" t="s">
        <v>665</v>
      </c>
      <c r="B159" s="64"/>
      <c r="C159" s="64"/>
      <c r="D159" s="65"/>
      <c r="E159" s="86"/>
      <c r="F159" s="85" t="s">
        <v>2646</v>
      </c>
      <c r="G159" s="87"/>
      <c r="H159" s="67" t="s">
        <v>665</v>
      </c>
      <c r="I159" s="68"/>
      <c r="J159" s="88"/>
      <c r="K159" s="67" t="s">
        <v>3287</v>
      </c>
      <c r="L159" s="89"/>
      <c r="M159" s="70">
        <v>1327.8154296875</v>
      </c>
      <c r="N159" s="70">
        <v>3599.501953125</v>
      </c>
      <c r="O159" s="71"/>
      <c r="P159" s="72"/>
      <c r="Q159" s="72"/>
      <c r="R159" s="84"/>
      <c r="S159" s="48">
        <v>0</v>
      </c>
      <c r="T159" s="48">
        <v>1</v>
      </c>
      <c r="U159" s="49">
        <v>0</v>
      </c>
      <c r="V159" s="49">
        <v>1.1235999999999999E-2</v>
      </c>
      <c r="W159" s="49">
        <v>2.1739000000000001E-2</v>
      </c>
      <c r="X159" s="49">
        <v>0.55074999999999996</v>
      </c>
      <c r="Y159" s="49">
        <v>0</v>
      </c>
      <c r="Z159" s="49">
        <v>0</v>
      </c>
      <c r="AA159" s="73">
        <v>159</v>
      </c>
      <c r="AB159" s="73"/>
      <c r="AC159" s="74"/>
      <c r="AD159" s="76">
        <v>78</v>
      </c>
      <c r="AE159" s="76">
        <v>2</v>
      </c>
      <c r="AF159" s="76">
        <v>18</v>
      </c>
      <c r="AG159" s="76">
        <v>19</v>
      </c>
      <c r="AH159" s="76"/>
      <c r="AI159" s="76" t="s">
        <v>1990</v>
      </c>
      <c r="AJ159" s="76"/>
      <c r="AK159" s="76"/>
      <c r="AL159" s="76"/>
      <c r="AM159" s="78">
        <v>42963.809814814813</v>
      </c>
      <c r="AN159" s="76" t="s">
        <v>493</v>
      </c>
      <c r="AO159" s="79" t="s">
        <v>2962</v>
      </c>
      <c r="AP159" s="76" t="s">
        <v>65</v>
      </c>
      <c r="AQ159" s="48" t="s">
        <v>251</v>
      </c>
      <c r="AR159" s="48" t="s">
        <v>251</v>
      </c>
      <c r="AS159" s="48" t="s">
        <v>266</v>
      </c>
      <c r="AT159" s="48" t="s">
        <v>266</v>
      </c>
      <c r="AU159" s="48"/>
      <c r="AV159" s="48"/>
      <c r="AW159" s="93" t="s">
        <v>3571</v>
      </c>
      <c r="AX159" s="93" t="s">
        <v>3571</v>
      </c>
      <c r="AY159" s="93" t="s">
        <v>3781</v>
      </c>
      <c r="AZ159" s="93" t="s">
        <v>3781</v>
      </c>
    </row>
    <row r="160" spans="1:52" x14ac:dyDescent="0.25">
      <c r="A160" s="63" t="s">
        <v>666</v>
      </c>
      <c r="B160" s="64"/>
      <c r="C160" s="64"/>
      <c r="D160" s="65"/>
      <c r="E160" s="86"/>
      <c r="F160" s="85" t="s">
        <v>2647</v>
      </c>
      <c r="G160" s="87"/>
      <c r="H160" s="67" t="s">
        <v>666</v>
      </c>
      <c r="I160" s="68"/>
      <c r="J160" s="88"/>
      <c r="K160" s="67" t="s">
        <v>3288</v>
      </c>
      <c r="L160" s="89"/>
      <c r="M160" s="70">
        <v>7250.4248046875</v>
      </c>
      <c r="N160" s="70">
        <v>6932.779296875</v>
      </c>
      <c r="O160" s="71"/>
      <c r="P160" s="72"/>
      <c r="Q160" s="72"/>
      <c r="R160" s="84"/>
      <c r="S160" s="48">
        <v>1</v>
      </c>
      <c r="T160" s="48">
        <v>1</v>
      </c>
      <c r="U160" s="49">
        <v>0</v>
      </c>
      <c r="V160" s="49">
        <v>0</v>
      </c>
      <c r="W160" s="49">
        <v>0</v>
      </c>
      <c r="X160" s="49">
        <v>0.99999899999999997</v>
      </c>
      <c r="Y160" s="49">
        <v>0</v>
      </c>
      <c r="Z160" s="49" t="s">
        <v>3489</v>
      </c>
      <c r="AA160" s="73">
        <v>160</v>
      </c>
      <c r="AB160" s="73"/>
      <c r="AC160" s="74"/>
      <c r="AD160" s="76">
        <v>1</v>
      </c>
      <c r="AE160" s="76">
        <v>83</v>
      </c>
      <c r="AF160" s="76">
        <v>646</v>
      </c>
      <c r="AG160" s="76">
        <v>54</v>
      </c>
      <c r="AH160" s="76">
        <v>19800</v>
      </c>
      <c r="AI160" s="76"/>
      <c r="AJ160" s="76"/>
      <c r="AK160" s="76"/>
      <c r="AL160" s="76" t="s">
        <v>443</v>
      </c>
      <c r="AM160" s="78">
        <v>42793.678784722222</v>
      </c>
      <c r="AN160" s="76" t="s">
        <v>493</v>
      </c>
      <c r="AO160" s="79" t="s">
        <v>2963</v>
      </c>
      <c r="AP160" s="76" t="s">
        <v>65</v>
      </c>
      <c r="AQ160" s="48" t="s">
        <v>1145</v>
      </c>
      <c r="AR160" s="48" t="s">
        <v>1145</v>
      </c>
      <c r="AS160" s="48" t="s">
        <v>264</v>
      </c>
      <c r="AT160" s="48" t="s">
        <v>264</v>
      </c>
      <c r="AU160" s="48"/>
      <c r="AV160" s="48"/>
      <c r="AW160" s="93" t="s">
        <v>3649</v>
      </c>
      <c r="AX160" s="93" t="s">
        <v>3649</v>
      </c>
      <c r="AY160" s="93" t="s">
        <v>3859</v>
      </c>
      <c r="AZ160" s="93" t="s">
        <v>3859</v>
      </c>
    </row>
    <row r="161" spans="1:52" x14ac:dyDescent="0.25">
      <c r="A161" s="63" t="s">
        <v>667</v>
      </c>
      <c r="B161" s="64"/>
      <c r="C161" s="64"/>
      <c r="D161" s="65"/>
      <c r="E161" s="86"/>
      <c r="F161" s="85" t="s">
        <v>2648</v>
      </c>
      <c r="G161" s="87"/>
      <c r="H161" s="67" t="s">
        <v>667</v>
      </c>
      <c r="I161" s="68"/>
      <c r="J161" s="88"/>
      <c r="K161" s="67" t="s">
        <v>3289</v>
      </c>
      <c r="L161" s="89"/>
      <c r="M161" s="70">
        <v>9902.8115234375</v>
      </c>
      <c r="N161" s="70">
        <v>4270.005859375</v>
      </c>
      <c r="O161" s="71"/>
      <c r="P161" s="72"/>
      <c r="Q161" s="72"/>
      <c r="R161" s="84"/>
      <c r="S161" s="48">
        <v>1</v>
      </c>
      <c r="T161" s="48">
        <v>1</v>
      </c>
      <c r="U161" s="49">
        <v>0</v>
      </c>
      <c r="V161" s="49">
        <v>0</v>
      </c>
      <c r="W161" s="49">
        <v>0</v>
      </c>
      <c r="X161" s="49">
        <v>0.99999899999999997</v>
      </c>
      <c r="Y161" s="49">
        <v>0</v>
      </c>
      <c r="Z161" s="49" t="s">
        <v>3489</v>
      </c>
      <c r="AA161" s="73">
        <v>161</v>
      </c>
      <c r="AB161" s="73"/>
      <c r="AC161" s="74"/>
      <c r="AD161" s="76">
        <v>4</v>
      </c>
      <c r="AE161" s="76">
        <v>3</v>
      </c>
      <c r="AF161" s="76">
        <v>626</v>
      </c>
      <c r="AG161" s="76">
        <v>0</v>
      </c>
      <c r="AH161" s="76"/>
      <c r="AI161" s="76" t="s">
        <v>1991</v>
      </c>
      <c r="AJ161" s="76" t="s">
        <v>2227</v>
      </c>
      <c r="AK161" s="76"/>
      <c r="AL161" s="76"/>
      <c r="AM161" s="78">
        <v>43064.096458333333</v>
      </c>
      <c r="AN161" s="76" t="s">
        <v>493</v>
      </c>
      <c r="AO161" s="79" t="s">
        <v>2964</v>
      </c>
      <c r="AP161" s="76" t="s">
        <v>65</v>
      </c>
      <c r="AQ161" s="48"/>
      <c r="AR161" s="48"/>
      <c r="AS161" s="48"/>
      <c r="AT161" s="48"/>
      <c r="AU161" s="48"/>
      <c r="AV161" s="48"/>
      <c r="AW161" s="93" t="s">
        <v>3650</v>
      </c>
      <c r="AX161" s="93" t="s">
        <v>3650</v>
      </c>
      <c r="AY161" s="93" t="s">
        <v>3860</v>
      </c>
      <c r="AZ161" s="93" t="s">
        <v>3860</v>
      </c>
    </row>
    <row r="162" spans="1:52" x14ac:dyDescent="0.25">
      <c r="A162" s="63" t="s">
        <v>668</v>
      </c>
      <c r="B162" s="64"/>
      <c r="C162" s="64"/>
      <c r="D162" s="65"/>
      <c r="E162" s="86"/>
      <c r="F162" s="85" t="s">
        <v>2649</v>
      </c>
      <c r="G162" s="87"/>
      <c r="H162" s="67" t="s">
        <v>668</v>
      </c>
      <c r="I162" s="68"/>
      <c r="J162" s="88"/>
      <c r="K162" s="67" t="s">
        <v>3290</v>
      </c>
      <c r="L162" s="89"/>
      <c r="M162" s="70">
        <v>5053.39892578125</v>
      </c>
      <c r="N162" s="70">
        <v>910.9324951171875</v>
      </c>
      <c r="O162" s="71"/>
      <c r="P162" s="72"/>
      <c r="Q162" s="72"/>
      <c r="R162" s="84"/>
      <c r="S162" s="48">
        <v>1</v>
      </c>
      <c r="T162" s="48">
        <v>1</v>
      </c>
      <c r="U162" s="49">
        <v>0</v>
      </c>
      <c r="V162" s="49">
        <v>0</v>
      </c>
      <c r="W162" s="49">
        <v>0</v>
      </c>
      <c r="X162" s="49">
        <v>0.99999899999999997</v>
      </c>
      <c r="Y162" s="49">
        <v>0</v>
      </c>
      <c r="Z162" s="49" t="s">
        <v>3489</v>
      </c>
      <c r="AA162" s="73">
        <v>162</v>
      </c>
      <c r="AB162" s="73"/>
      <c r="AC162" s="74"/>
      <c r="AD162" s="76">
        <v>5003</v>
      </c>
      <c r="AE162" s="76">
        <v>3032</v>
      </c>
      <c r="AF162" s="76">
        <v>8411</v>
      </c>
      <c r="AG162" s="76">
        <v>1700</v>
      </c>
      <c r="AH162" s="76">
        <v>0</v>
      </c>
      <c r="AI162" s="76" t="s">
        <v>1992</v>
      </c>
      <c r="AJ162" s="76" t="s">
        <v>2228</v>
      </c>
      <c r="AK162" s="79" t="s">
        <v>2401</v>
      </c>
      <c r="AL162" s="76" t="s">
        <v>2513</v>
      </c>
      <c r="AM162" s="78">
        <v>42685.026099537034</v>
      </c>
      <c r="AN162" s="76" t="s">
        <v>493</v>
      </c>
      <c r="AO162" s="79" t="s">
        <v>2965</v>
      </c>
      <c r="AP162" s="76" t="s">
        <v>65</v>
      </c>
      <c r="AQ162" s="48" t="s">
        <v>1146</v>
      </c>
      <c r="AR162" s="48" t="s">
        <v>1146</v>
      </c>
      <c r="AS162" s="48" t="s">
        <v>265</v>
      </c>
      <c r="AT162" s="48" t="s">
        <v>265</v>
      </c>
      <c r="AU162" s="48" t="s">
        <v>1272</v>
      </c>
      <c r="AV162" s="48" t="s">
        <v>1272</v>
      </c>
      <c r="AW162" s="93" t="s">
        <v>3651</v>
      </c>
      <c r="AX162" s="93" t="s">
        <v>3651</v>
      </c>
      <c r="AY162" s="93" t="s">
        <v>3861</v>
      </c>
      <c r="AZ162" s="93" t="s">
        <v>3861</v>
      </c>
    </row>
    <row r="163" spans="1:52" x14ac:dyDescent="0.25">
      <c r="A163" s="63" t="s">
        <v>669</v>
      </c>
      <c r="B163" s="64"/>
      <c r="C163" s="64"/>
      <c r="D163" s="65"/>
      <c r="E163" s="86"/>
      <c r="F163" s="85" t="s">
        <v>2650</v>
      </c>
      <c r="G163" s="87"/>
      <c r="H163" s="67" t="s">
        <v>669</v>
      </c>
      <c r="I163" s="68"/>
      <c r="J163" s="88"/>
      <c r="K163" s="67" t="s">
        <v>3291</v>
      </c>
      <c r="L163" s="89"/>
      <c r="M163" s="70">
        <v>1918.487548828125</v>
      </c>
      <c r="N163" s="70">
        <v>8904.04296875</v>
      </c>
      <c r="O163" s="71"/>
      <c r="P163" s="72"/>
      <c r="Q163" s="72"/>
      <c r="R163" s="84"/>
      <c r="S163" s="48">
        <v>1</v>
      </c>
      <c r="T163" s="48">
        <v>1</v>
      </c>
      <c r="U163" s="49">
        <v>0</v>
      </c>
      <c r="V163" s="49">
        <v>0</v>
      </c>
      <c r="W163" s="49">
        <v>0</v>
      </c>
      <c r="X163" s="49">
        <v>0.99999899999999997</v>
      </c>
      <c r="Y163" s="49">
        <v>0</v>
      </c>
      <c r="Z163" s="49" t="s">
        <v>3489</v>
      </c>
      <c r="AA163" s="73">
        <v>163</v>
      </c>
      <c r="AB163" s="73"/>
      <c r="AC163" s="74"/>
      <c r="AD163" s="76">
        <v>205</v>
      </c>
      <c r="AE163" s="76">
        <v>5024</v>
      </c>
      <c r="AF163" s="76">
        <v>6209</v>
      </c>
      <c r="AG163" s="76">
        <v>4946</v>
      </c>
      <c r="AH163" s="76"/>
      <c r="AI163" s="76" t="s">
        <v>1993</v>
      </c>
      <c r="AJ163" s="76"/>
      <c r="AK163" s="79" t="s">
        <v>2402</v>
      </c>
      <c r="AL163" s="76"/>
      <c r="AM163" s="78">
        <v>42044.493611111109</v>
      </c>
      <c r="AN163" s="76" t="s">
        <v>493</v>
      </c>
      <c r="AO163" s="79" t="s">
        <v>2966</v>
      </c>
      <c r="AP163" s="76" t="s">
        <v>65</v>
      </c>
      <c r="AQ163" s="48"/>
      <c r="AR163" s="48"/>
      <c r="AS163" s="48"/>
      <c r="AT163" s="48"/>
      <c r="AU163" s="48"/>
      <c r="AV163" s="48"/>
      <c r="AW163" s="93" t="s">
        <v>3652</v>
      </c>
      <c r="AX163" s="93" t="s">
        <v>3652</v>
      </c>
      <c r="AY163" s="93" t="s">
        <v>3862</v>
      </c>
      <c r="AZ163" s="93" t="s">
        <v>3862</v>
      </c>
    </row>
    <row r="164" spans="1:52" x14ac:dyDescent="0.25">
      <c r="A164" s="63" t="s">
        <v>670</v>
      </c>
      <c r="B164" s="64"/>
      <c r="C164" s="64"/>
      <c r="D164" s="65"/>
      <c r="E164" s="86"/>
      <c r="F164" s="85" t="s">
        <v>2651</v>
      </c>
      <c r="G164" s="87"/>
      <c r="H164" s="67" t="s">
        <v>670</v>
      </c>
      <c r="I164" s="68"/>
      <c r="J164" s="88"/>
      <c r="K164" s="67" t="s">
        <v>3292</v>
      </c>
      <c r="L164" s="89"/>
      <c r="M164" s="70">
        <v>4110.37451171875</v>
      </c>
      <c r="N164" s="70">
        <v>7266.56201171875</v>
      </c>
      <c r="O164" s="71"/>
      <c r="P164" s="72"/>
      <c r="Q164" s="72"/>
      <c r="R164" s="84"/>
      <c r="S164" s="48">
        <v>0</v>
      </c>
      <c r="T164" s="48">
        <v>1</v>
      </c>
      <c r="U164" s="49">
        <v>0</v>
      </c>
      <c r="V164" s="49">
        <v>1</v>
      </c>
      <c r="W164" s="49">
        <v>0</v>
      </c>
      <c r="X164" s="49">
        <v>0.99999899999999997</v>
      </c>
      <c r="Y164" s="49">
        <v>0</v>
      </c>
      <c r="Z164" s="49">
        <v>0</v>
      </c>
      <c r="AA164" s="73">
        <v>164</v>
      </c>
      <c r="AB164" s="73"/>
      <c r="AC164" s="74"/>
      <c r="AD164" s="76">
        <v>335</v>
      </c>
      <c r="AE164" s="76">
        <v>222</v>
      </c>
      <c r="AF164" s="76">
        <v>2835</v>
      </c>
      <c r="AG164" s="76">
        <v>748</v>
      </c>
      <c r="AH164" s="76">
        <v>0</v>
      </c>
      <c r="AI164" s="76" t="s">
        <v>1994</v>
      </c>
      <c r="AJ164" s="76" t="s">
        <v>2229</v>
      </c>
      <c r="AK164" s="79" t="s">
        <v>2403</v>
      </c>
      <c r="AL164" s="76" t="s">
        <v>446</v>
      </c>
      <c r="AM164" s="78">
        <v>39906.823101851849</v>
      </c>
      <c r="AN164" s="76" t="s">
        <v>493</v>
      </c>
      <c r="AO164" s="79" t="s">
        <v>2967</v>
      </c>
      <c r="AP164" s="76" t="s">
        <v>65</v>
      </c>
      <c r="AQ164" s="48"/>
      <c r="AR164" s="48"/>
      <c r="AS164" s="48"/>
      <c r="AT164" s="48"/>
      <c r="AU164" s="48"/>
      <c r="AV164" s="48"/>
      <c r="AW164" s="93" t="s">
        <v>3653</v>
      </c>
      <c r="AX164" s="93" t="s">
        <v>3653</v>
      </c>
      <c r="AY164" s="93" t="s">
        <v>3863</v>
      </c>
      <c r="AZ164" s="93" t="s">
        <v>3863</v>
      </c>
    </row>
    <row r="165" spans="1:52" x14ac:dyDescent="0.25">
      <c r="A165" s="63" t="s">
        <v>838</v>
      </c>
      <c r="B165" s="64"/>
      <c r="C165" s="64"/>
      <c r="D165" s="65"/>
      <c r="E165" s="86"/>
      <c r="F165" s="85" t="s">
        <v>2652</v>
      </c>
      <c r="G165" s="87"/>
      <c r="H165" s="67" t="s">
        <v>838</v>
      </c>
      <c r="I165" s="68"/>
      <c r="J165" s="88"/>
      <c r="K165" s="67" t="s">
        <v>3293</v>
      </c>
      <c r="L165" s="89"/>
      <c r="M165" s="70">
        <v>6130.48828125</v>
      </c>
      <c r="N165" s="70">
        <v>9064.693359375</v>
      </c>
      <c r="O165" s="71"/>
      <c r="P165" s="72"/>
      <c r="Q165" s="72"/>
      <c r="R165" s="84"/>
      <c r="S165" s="48">
        <v>1</v>
      </c>
      <c r="T165" s="48">
        <v>0</v>
      </c>
      <c r="U165" s="49">
        <v>0</v>
      </c>
      <c r="V165" s="49">
        <v>1</v>
      </c>
      <c r="W165" s="49">
        <v>0</v>
      </c>
      <c r="X165" s="49">
        <v>0.99999899999999997</v>
      </c>
      <c r="Y165" s="49">
        <v>0</v>
      </c>
      <c r="Z165" s="49">
        <v>0</v>
      </c>
      <c r="AA165" s="73">
        <v>165</v>
      </c>
      <c r="AB165" s="73"/>
      <c r="AC165" s="74"/>
      <c r="AD165" s="76">
        <v>567</v>
      </c>
      <c r="AE165" s="76">
        <v>163</v>
      </c>
      <c r="AF165" s="76">
        <v>851</v>
      </c>
      <c r="AG165" s="76">
        <v>321</v>
      </c>
      <c r="AH165" s="76"/>
      <c r="AI165" s="76" t="s">
        <v>1995</v>
      </c>
      <c r="AJ165" s="76"/>
      <c r="AK165" s="76"/>
      <c r="AL165" s="76"/>
      <c r="AM165" s="78">
        <v>42990.688171296293</v>
      </c>
      <c r="AN165" s="76" t="s">
        <v>493</v>
      </c>
      <c r="AO165" s="79" t="s">
        <v>2968</v>
      </c>
      <c r="AP165" s="76" t="s">
        <v>64</v>
      </c>
      <c r="AQ165" s="48"/>
      <c r="AR165" s="48"/>
      <c r="AS165" s="48"/>
      <c r="AT165" s="48"/>
      <c r="AU165" s="48"/>
      <c r="AV165" s="48"/>
      <c r="AW165" s="48"/>
      <c r="AX165" s="48"/>
      <c r="AY165" s="48"/>
      <c r="AZ165" s="48"/>
    </row>
    <row r="166" spans="1:52" x14ac:dyDescent="0.25">
      <c r="A166" s="63" t="s">
        <v>671</v>
      </c>
      <c r="B166" s="64"/>
      <c r="C166" s="64"/>
      <c r="D166" s="65"/>
      <c r="E166" s="86"/>
      <c r="F166" s="85" t="s">
        <v>2653</v>
      </c>
      <c r="G166" s="87"/>
      <c r="H166" s="67" t="s">
        <v>671</v>
      </c>
      <c r="I166" s="68"/>
      <c r="J166" s="88"/>
      <c r="K166" s="67" t="s">
        <v>3294</v>
      </c>
      <c r="L166" s="89"/>
      <c r="M166" s="70">
        <v>5412.86083984375</v>
      </c>
      <c r="N166" s="70">
        <v>7900.53076171875</v>
      </c>
      <c r="O166" s="71"/>
      <c r="P166" s="72"/>
      <c r="Q166" s="72"/>
      <c r="R166" s="84"/>
      <c r="S166" s="48">
        <v>0</v>
      </c>
      <c r="T166" s="48">
        <v>1</v>
      </c>
      <c r="U166" s="49">
        <v>0</v>
      </c>
      <c r="V166" s="49">
        <v>1</v>
      </c>
      <c r="W166" s="49">
        <v>0</v>
      </c>
      <c r="X166" s="49">
        <v>0.99999899999999997</v>
      </c>
      <c r="Y166" s="49">
        <v>0</v>
      </c>
      <c r="Z166" s="49">
        <v>0</v>
      </c>
      <c r="AA166" s="73">
        <v>166</v>
      </c>
      <c r="AB166" s="73"/>
      <c r="AC166" s="74"/>
      <c r="AD166" s="76">
        <v>140</v>
      </c>
      <c r="AE166" s="76">
        <v>129</v>
      </c>
      <c r="AF166" s="76">
        <v>22807</v>
      </c>
      <c r="AG166" s="76">
        <v>4400</v>
      </c>
      <c r="AH166" s="76"/>
      <c r="AI166" s="76" t="s">
        <v>1996</v>
      </c>
      <c r="AJ166" s="76" t="s">
        <v>2230</v>
      </c>
      <c r="AK166" s="76"/>
      <c r="AL166" s="76"/>
      <c r="AM166" s="78">
        <v>41262.472048611111</v>
      </c>
      <c r="AN166" s="76" t="s">
        <v>493</v>
      </c>
      <c r="AO166" s="79" t="s">
        <v>2969</v>
      </c>
      <c r="AP166" s="76" t="s">
        <v>65</v>
      </c>
      <c r="AQ166" s="48" t="s">
        <v>1147</v>
      </c>
      <c r="AR166" s="48" t="s">
        <v>1147</v>
      </c>
      <c r="AS166" s="48" t="s">
        <v>267</v>
      </c>
      <c r="AT166" s="48" t="s">
        <v>267</v>
      </c>
      <c r="AU166" s="48"/>
      <c r="AV166" s="48"/>
      <c r="AW166" s="93" t="s">
        <v>3654</v>
      </c>
      <c r="AX166" s="93" t="s">
        <v>3654</v>
      </c>
      <c r="AY166" s="93" t="s">
        <v>3864</v>
      </c>
      <c r="AZ166" s="93" t="s">
        <v>3864</v>
      </c>
    </row>
    <row r="167" spans="1:52" x14ac:dyDescent="0.25">
      <c r="A167" s="63" t="s">
        <v>839</v>
      </c>
      <c r="B167" s="64"/>
      <c r="C167" s="64"/>
      <c r="D167" s="65"/>
      <c r="E167" s="86"/>
      <c r="F167" s="85" t="s">
        <v>2654</v>
      </c>
      <c r="G167" s="87"/>
      <c r="H167" s="67" t="s">
        <v>839</v>
      </c>
      <c r="I167" s="68"/>
      <c r="J167" s="88"/>
      <c r="K167" s="67" t="s">
        <v>3295</v>
      </c>
      <c r="L167" s="89"/>
      <c r="M167" s="70">
        <v>3214.113525390625</v>
      </c>
      <c r="N167" s="70">
        <v>5144.8115234375</v>
      </c>
      <c r="O167" s="71"/>
      <c r="P167" s="72"/>
      <c r="Q167" s="72"/>
      <c r="R167" s="84"/>
      <c r="S167" s="48">
        <v>1</v>
      </c>
      <c r="T167" s="48">
        <v>0</v>
      </c>
      <c r="U167" s="49">
        <v>0</v>
      </c>
      <c r="V167" s="49">
        <v>1</v>
      </c>
      <c r="W167" s="49">
        <v>0</v>
      </c>
      <c r="X167" s="49">
        <v>0.99999899999999997</v>
      </c>
      <c r="Y167" s="49">
        <v>0</v>
      </c>
      <c r="Z167" s="49">
        <v>0</v>
      </c>
      <c r="AA167" s="73">
        <v>167</v>
      </c>
      <c r="AB167" s="73"/>
      <c r="AC167" s="74"/>
      <c r="AD167" s="76">
        <v>701</v>
      </c>
      <c r="AE167" s="76">
        <v>701</v>
      </c>
      <c r="AF167" s="76">
        <v>13251</v>
      </c>
      <c r="AG167" s="76">
        <v>3814</v>
      </c>
      <c r="AH167" s="76">
        <v>28800</v>
      </c>
      <c r="AI167" s="76" t="s">
        <v>1997</v>
      </c>
      <c r="AJ167" s="76"/>
      <c r="AK167" s="76"/>
      <c r="AL167" s="76" t="s">
        <v>436</v>
      </c>
      <c r="AM167" s="78">
        <v>41586.839722222219</v>
      </c>
      <c r="AN167" s="76" t="s">
        <v>493</v>
      </c>
      <c r="AO167" s="79" t="s">
        <v>2970</v>
      </c>
      <c r="AP167" s="76" t="s">
        <v>64</v>
      </c>
      <c r="AQ167" s="48"/>
      <c r="AR167" s="48"/>
      <c r="AS167" s="48"/>
      <c r="AT167" s="48"/>
      <c r="AU167" s="48"/>
      <c r="AV167" s="48"/>
      <c r="AW167" s="48"/>
      <c r="AX167" s="48"/>
      <c r="AY167" s="48"/>
      <c r="AZ167" s="48"/>
    </row>
    <row r="168" spans="1:52" x14ac:dyDescent="0.25">
      <c r="A168" s="63" t="s">
        <v>672</v>
      </c>
      <c r="B168" s="64"/>
      <c r="C168" s="64"/>
      <c r="D168" s="65"/>
      <c r="E168" s="86"/>
      <c r="F168" s="85" t="s">
        <v>2655</v>
      </c>
      <c r="G168" s="87"/>
      <c r="H168" s="67" t="s">
        <v>672</v>
      </c>
      <c r="I168" s="68"/>
      <c r="J168" s="88"/>
      <c r="K168" s="67" t="s">
        <v>3296</v>
      </c>
      <c r="L168" s="89"/>
      <c r="M168" s="70">
        <v>5191.63818359375</v>
      </c>
      <c r="N168" s="70">
        <v>1416.970458984375</v>
      </c>
      <c r="O168" s="71"/>
      <c r="P168" s="72"/>
      <c r="Q168" s="72"/>
      <c r="R168" s="84"/>
      <c r="S168" s="48">
        <v>1</v>
      </c>
      <c r="T168" s="48">
        <v>1</v>
      </c>
      <c r="U168" s="49">
        <v>0</v>
      </c>
      <c r="V168" s="49">
        <v>0</v>
      </c>
      <c r="W168" s="49">
        <v>0</v>
      </c>
      <c r="X168" s="49">
        <v>0.99999899999999997</v>
      </c>
      <c r="Y168" s="49">
        <v>0</v>
      </c>
      <c r="Z168" s="49" t="s">
        <v>3489</v>
      </c>
      <c r="AA168" s="73">
        <v>168</v>
      </c>
      <c r="AB168" s="73"/>
      <c r="AC168" s="74"/>
      <c r="AD168" s="76">
        <v>81</v>
      </c>
      <c r="AE168" s="76">
        <v>142</v>
      </c>
      <c r="AF168" s="76">
        <v>34684</v>
      </c>
      <c r="AG168" s="76">
        <v>2751</v>
      </c>
      <c r="AH168" s="76">
        <v>0</v>
      </c>
      <c r="AI168" s="76" t="s">
        <v>1998</v>
      </c>
      <c r="AJ168" s="76" t="s">
        <v>2231</v>
      </c>
      <c r="AK168" s="79" t="s">
        <v>2404</v>
      </c>
      <c r="AL168" s="76" t="s">
        <v>446</v>
      </c>
      <c r="AM168" s="78">
        <v>40125.787905092591</v>
      </c>
      <c r="AN168" s="76" t="s">
        <v>493</v>
      </c>
      <c r="AO168" s="79" t="s">
        <v>2971</v>
      </c>
      <c r="AP168" s="76" t="s">
        <v>65</v>
      </c>
      <c r="AQ168" s="48"/>
      <c r="AR168" s="48"/>
      <c r="AS168" s="48"/>
      <c r="AT168" s="48"/>
      <c r="AU168" s="48"/>
      <c r="AV168" s="48"/>
      <c r="AW168" s="93" t="s">
        <v>3655</v>
      </c>
      <c r="AX168" s="93" t="s">
        <v>3655</v>
      </c>
      <c r="AY168" s="93" t="s">
        <v>3865</v>
      </c>
      <c r="AZ168" s="93" t="s">
        <v>3865</v>
      </c>
    </row>
    <row r="169" spans="1:52" x14ac:dyDescent="0.25">
      <c r="A169" s="63" t="s">
        <v>673</v>
      </c>
      <c r="B169" s="64"/>
      <c r="C169" s="64"/>
      <c r="D169" s="65"/>
      <c r="E169" s="86"/>
      <c r="F169" s="85" t="s">
        <v>2656</v>
      </c>
      <c r="G169" s="87"/>
      <c r="H169" s="67" t="s">
        <v>673</v>
      </c>
      <c r="I169" s="68"/>
      <c r="J169" s="88"/>
      <c r="K169" s="67" t="s">
        <v>3297</v>
      </c>
      <c r="L169" s="89"/>
      <c r="M169" s="70">
        <v>2688.80419921875</v>
      </c>
      <c r="N169" s="70">
        <v>2651.071533203125</v>
      </c>
      <c r="O169" s="71"/>
      <c r="P169" s="72"/>
      <c r="Q169" s="72"/>
      <c r="R169" s="84"/>
      <c r="S169" s="48">
        <v>0</v>
      </c>
      <c r="T169" s="48">
        <v>2</v>
      </c>
      <c r="U169" s="49">
        <v>18</v>
      </c>
      <c r="V169" s="49">
        <v>4.7619000000000002E-2</v>
      </c>
      <c r="W169" s="49">
        <v>0</v>
      </c>
      <c r="X169" s="49">
        <v>1.0434399999999999</v>
      </c>
      <c r="Y169" s="49">
        <v>0</v>
      </c>
      <c r="Z169" s="49">
        <v>0</v>
      </c>
      <c r="AA169" s="73">
        <v>169</v>
      </c>
      <c r="AB169" s="73"/>
      <c r="AC169" s="74"/>
      <c r="AD169" s="76">
        <v>3719</v>
      </c>
      <c r="AE169" s="76">
        <v>1142</v>
      </c>
      <c r="AF169" s="76">
        <v>70068</v>
      </c>
      <c r="AG169" s="76">
        <v>2202</v>
      </c>
      <c r="AH169" s="76"/>
      <c r="AI169" s="76" t="s">
        <v>1999</v>
      </c>
      <c r="AJ169" s="76" t="s">
        <v>2232</v>
      </c>
      <c r="AK169" s="76"/>
      <c r="AL169" s="76"/>
      <c r="AM169" s="78">
        <v>41328.760289351849</v>
      </c>
      <c r="AN169" s="76" t="s">
        <v>493</v>
      </c>
      <c r="AO169" s="79" t="s">
        <v>2972</v>
      </c>
      <c r="AP169" s="76" t="s">
        <v>65</v>
      </c>
      <c r="AQ169" s="48"/>
      <c r="AR169" s="48"/>
      <c r="AS169" s="48"/>
      <c r="AT169" s="48"/>
      <c r="AU169" s="48" t="s">
        <v>1273</v>
      </c>
      <c r="AV169" s="48" t="s">
        <v>1273</v>
      </c>
      <c r="AW169" s="93" t="s">
        <v>3656</v>
      </c>
      <c r="AX169" s="93" t="s">
        <v>3765</v>
      </c>
      <c r="AY169" s="93" t="s">
        <v>3866</v>
      </c>
      <c r="AZ169" s="93" t="s">
        <v>3866</v>
      </c>
    </row>
    <row r="170" spans="1:52" x14ac:dyDescent="0.25">
      <c r="A170" s="63" t="s">
        <v>840</v>
      </c>
      <c r="B170" s="64"/>
      <c r="C170" s="64"/>
      <c r="D170" s="65"/>
      <c r="E170" s="86"/>
      <c r="F170" s="85" t="s">
        <v>2657</v>
      </c>
      <c r="G170" s="87"/>
      <c r="H170" s="67" t="s">
        <v>840</v>
      </c>
      <c r="I170" s="68"/>
      <c r="J170" s="88"/>
      <c r="K170" s="67" t="s">
        <v>3298</v>
      </c>
      <c r="L170" s="89"/>
      <c r="M170" s="70">
        <v>3169.4541015625</v>
      </c>
      <c r="N170" s="70">
        <v>1495.02197265625</v>
      </c>
      <c r="O170" s="71"/>
      <c r="P170" s="72"/>
      <c r="Q170" s="72"/>
      <c r="R170" s="84"/>
      <c r="S170" s="48">
        <v>1</v>
      </c>
      <c r="T170" s="48">
        <v>0</v>
      </c>
      <c r="U170" s="49">
        <v>0</v>
      </c>
      <c r="V170" s="49">
        <v>3.3333000000000002E-2</v>
      </c>
      <c r="W170" s="49">
        <v>0</v>
      </c>
      <c r="X170" s="49">
        <v>0.59346200000000005</v>
      </c>
      <c r="Y170" s="49">
        <v>0</v>
      </c>
      <c r="Z170" s="49">
        <v>0</v>
      </c>
      <c r="AA170" s="73">
        <v>170</v>
      </c>
      <c r="AB170" s="73"/>
      <c r="AC170" s="74"/>
      <c r="AD170" s="76">
        <v>10258</v>
      </c>
      <c r="AE170" s="76">
        <v>23692</v>
      </c>
      <c r="AF170" s="76">
        <v>22789</v>
      </c>
      <c r="AG170" s="76">
        <v>944</v>
      </c>
      <c r="AH170" s="76">
        <v>0</v>
      </c>
      <c r="AI170" s="76" t="s">
        <v>2000</v>
      </c>
      <c r="AJ170" s="76" t="s">
        <v>373</v>
      </c>
      <c r="AK170" s="79" t="s">
        <v>2405</v>
      </c>
      <c r="AL170" s="76" t="s">
        <v>446</v>
      </c>
      <c r="AM170" s="78">
        <v>41781.532129629632</v>
      </c>
      <c r="AN170" s="76" t="s">
        <v>493</v>
      </c>
      <c r="AO170" s="79" t="s">
        <v>2973</v>
      </c>
      <c r="AP170" s="76" t="s">
        <v>64</v>
      </c>
      <c r="AQ170" s="48"/>
      <c r="AR170" s="48"/>
      <c r="AS170" s="48"/>
      <c r="AT170" s="48"/>
      <c r="AU170" s="48"/>
      <c r="AV170" s="48"/>
      <c r="AW170" s="48"/>
      <c r="AX170" s="48"/>
      <c r="AY170" s="48"/>
      <c r="AZ170" s="48"/>
    </row>
    <row r="171" spans="1:52" x14ac:dyDescent="0.25">
      <c r="A171" s="63" t="s">
        <v>674</v>
      </c>
      <c r="B171" s="64"/>
      <c r="C171" s="64"/>
      <c r="D171" s="65"/>
      <c r="E171" s="86"/>
      <c r="F171" s="85" t="s">
        <v>2658</v>
      </c>
      <c r="G171" s="87"/>
      <c r="H171" s="67" t="s">
        <v>674</v>
      </c>
      <c r="I171" s="68"/>
      <c r="J171" s="88"/>
      <c r="K171" s="67" t="s">
        <v>3299</v>
      </c>
      <c r="L171" s="89"/>
      <c r="M171" s="70">
        <v>8548.8095703125</v>
      </c>
      <c r="N171" s="70">
        <v>530.55377197265625</v>
      </c>
      <c r="O171" s="71"/>
      <c r="P171" s="72"/>
      <c r="Q171" s="72"/>
      <c r="R171" s="84"/>
      <c r="S171" s="48">
        <v>1</v>
      </c>
      <c r="T171" s="48">
        <v>1</v>
      </c>
      <c r="U171" s="49">
        <v>0</v>
      </c>
      <c r="V171" s="49">
        <v>0</v>
      </c>
      <c r="W171" s="49">
        <v>0</v>
      </c>
      <c r="X171" s="49">
        <v>0.99999899999999997</v>
      </c>
      <c r="Y171" s="49">
        <v>0</v>
      </c>
      <c r="Z171" s="49" t="s">
        <v>3489</v>
      </c>
      <c r="AA171" s="73">
        <v>171</v>
      </c>
      <c r="AB171" s="73"/>
      <c r="AC171" s="74"/>
      <c r="AD171" s="76">
        <v>6878</v>
      </c>
      <c r="AE171" s="76">
        <v>6403</v>
      </c>
      <c r="AF171" s="76">
        <v>412401</v>
      </c>
      <c r="AG171" s="76">
        <v>0</v>
      </c>
      <c r="AH171" s="76">
        <v>28800</v>
      </c>
      <c r="AI171" s="76" t="s">
        <v>2001</v>
      </c>
      <c r="AJ171" s="76"/>
      <c r="AK171" s="76"/>
      <c r="AL171" s="76" t="s">
        <v>436</v>
      </c>
      <c r="AM171" s="78">
        <v>41175.994872685187</v>
      </c>
      <c r="AN171" s="76" t="s">
        <v>493</v>
      </c>
      <c r="AO171" s="79" t="s">
        <v>2974</v>
      </c>
      <c r="AP171" s="76" t="s">
        <v>65</v>
      </c>
      <c r="AQ171" s="48" t="s">
        <v>1148</v>
      </c>
      <c r="AR171" s="48" t="s">
        <v>1148</v>
      </c>
      <c r="AS171" s="48" t="s">
        <v>265</v>
      </c>
      <c r="AT171" s="48" t="s">
        <v>265</v>
      </c>
      <c r="AU171" s="48"/>
      <c r="AV171" s="48"/>
      <c r="AW171" s="93" t="s">
        <v>3657</v>
      </c>
      <c r="AX171" s="93" t="s">
        <v>3657</v>
      </c>
      <c r="AY171" s="93" t="s">
        <v>3867</v>
      </c>
      <c r="AZ171" s="93" t="s">
        <v>3867</v>
      </c>
    </row>
    <row r="172" spans="1:52" x14ac:dyDescent="0.25">
      <c r="A172" s="63" t="s">
        <v>675</v>
      </c>
      <c r="B172" s="64"/>
      <c r="C172" s="64"/>
      <c r="D172" s="65"/>
      <c r="E172" s="86"/>
      <c r="F172" s="85" t="s">
        <v>2659</v>
      </c>
      <c r="G172" s="87"/>
      <c r="H172" s="67" t="s">
        <v>675</v>
      </c>
      <c r="I172" s="68"/>
      <c r="J172" s="88"/>
      <c r="K172" s="67" t="s">
        <v>3300</v>
      </c>
      <c r="L172" s="89"/>
      <c r="M172" s="70">
        <v>4048.71044921875</v>
      </c>
      <c r="N172" s="70">
        <v>7721.51513671875</v>
      </c>
      <c r="O172" s="71"/>
      <c r="P172" s="72"/>
      <c r="Q172" s="72"/>
      <c r="R172" s="84"/>
      <c r="S172" s="48">
        <v>1</v>
      </c>
      <c r="T172" s="48">
        <v>1</v>
      </c>
      <c r="U172" s="49">
        <v>0</v>
      </c>
      <c r="V172" s="49">
        <v>0</v>
      </c>
      <c r="W172" s="49">
        <v>0</v>
      </c>
      <c r="X172" s="49">
        <v>0.99999899999999997</v>
      </c>
      <c r="Y172" s="49">
        <v>0</v>
      </c>
      <c r="Z172" s="49" t="s">
        <v>3489</v>
      </c>
      <c r="AA172" s="73">
        <v>172</v>
      </c>
      <c r="AB172" s="73"/>
      <c r="AC172" s="74"/>
      <c r="AD172" s="76">
        <v>202</v>
      </c>
      <c r="AE172" s="76">
        <v>26</v>
      </c>
      <c r="AF172" s="76">
        <v>252</v>
      </c>
      <c r="AG172" s="76">
        <v>555</v>
      </c>
      <c r="AH172" s="76"/>
      <c r="AI172" s="76" t="s">
        <v>2002</v>
      </c>
      <c r="AJ172" s="76"/>
      <c r="AK172" s="76"/>
      <c r="AL172" s="76"/>
      <c r="AM172" s="78">
        <v>42918.10015046296</v>
      </c>
      <c r="AN172" s="76" t="s">
        <v>493</v>
      </c>
      <c r="AO172" s="79" t="s">
        <v>2975</v>
      </c>
      <c r="AP172" s="76" t="s">
        <v>65</v>
      </c>
      <c r="AQ172" s="48"/>
      <c r="AR172" s="48"/>
      <c r="AS172" s="48"/>
      <c r="AT172" s="48"/>
      <c r="AU172" s="48"/>
      <c r="AV172" s="48"/>
      <c r="AW172" s="93" t="s">
        <v>3658</v>
      </c>
      <c r="AX172" s="93" t="s">
        <v>3658</v>
      </c>
      <c r="AY172" s="93" t="s">
        <v>3868</v>
      </c>
      <c r="AZ172" s="93" t="s">
        <v>3868</v>
      </c>
    </row>
    <row r="173" spans="1:52" x14ac:dyDescent="0.25">
      <c r="A173" s="63" t="s">
        <v>676</v>
      </c>
      <c r="B173" s="64"/>
      <c r="C173" s="64"/>
      <c r="D173" s="65"/>
      <c r="E173" s="86"/>
      <c r="F173" s="85" t="s">
        <v>2660</v>
      </c>
      <c r="G173" s="87"/>
      <c r="H173" s="67" t="s">
        <v>676</v>
      </c>
      <c r="I173" s="68"/>
      <c r="J173" s="88"/>
      <c r="K173" s="67" t="s">
        <v>3301</v>
      </c>
      <c r="L173" s="89"/>
      <c r="M173" s="70">
        <v>4989.8740234375</v>
      </c>
      <c r="N173" s="70">
        <v>9728.056640625</v>
      </c>
      <c r="O173" s="71"/>
      <c r="P173" s="72"/>
      <c r="Q173" s="72"/>
      <c r="R173" s="84"/>
      <c r="S173" s="48">
        <v>0</v>
      </c>
      <c r="T173" s="48">
        <v>1</v>
      </c>
      <c r="U173" s="49">
        <v>0</v>
      </c>
      <c r="V173" s="49">
        <v>1</v>
      </c>
      <c r="W173" s="49">
        <v>0</v>
      </c>
      <c r="X173" s="49">
        <v>0.99999899999999997</v>
      </c>
      <c r="Y173" s="49">
        <v>0</v>
      </c>
      <c r="Z173" s="49">
        <v>0</v>
      </c>
      <c r="AA173" s="73">
        <v>173</v>
      </c>
      <c r="AB173" s="73"/>
      <c r="AC173" s="74"/>
      <c r="AD173" s="76">
        <v>304</v>
      </c>
      <c r="AE173" s="76">
        <v>487</v>
      </c>
      <c r="AF173" s="76">
        <v>133888</v>
      </c>
      <c r="AG173" s="76">
        <v>27491</v>
      </c>
      <c r="AH173" s="76">
        <v>32400</v>
      </c>
      <c r="AI173" s="76" t="s">
        <v>2003</v>
      </c>
      <c r="AJ173" s="76" t="s">
        <v>2233</v>
      </c>
      <c r="AK173" s="76"/>
      <c r="AL173" s="76" t="s">
        <v>439</v>
      </c>
      <c r="AM173" s="78">
        <v>40541.712789351855</v>
      </c>
      <c r="AN173" s="76" t="s">
        <v>493</v>
      </c>
      <c r="AO173" s="79" t="s">
        <v>2976</v>
      </c>
      <c r="AP173" s="76" t="s">
        <v>65</v>
      </c>
      <c r="AQ173" s="48" t="s">
        <v>1149</v>
      </c>
      <c r="AR173" s="48" t="s">
        <v>1149</v>
      </c>
      <c r="AS173" s="48" t="s">
        <v>272</v>
      </c>
      <c r="AT173" s="48" t="s">
        <v>272</v>
      </c>
      <c r="AU173" s="48"/>
      <c r="AV173" s="48"/>
      <c r="AW173" s="93" t="s">
        <v>3659</v>
      </c>
      <c r="AX173" s="93" t="s">
        <v>3659</v>
      </c>
      <c r="AY173" s="93" t="s">
        <v>3869</v>
      </c>
      <c r="AZ173" s="93" t="s">
        <v>3869</v>
      </c>
    </row>
    <row r="174" spans="1:52" x14ac:dyDescent="0.25">
      <c r="A174" s="63" t="s">
        <v>841</v>
      </c>
      <c r="B174" s="64"/>
      <c r="C174" s="64"/>
      <c r="D174" s="65"/>
      <c r="E174" s="86"/>
      <c r="F174" s="85" t="s">
        <v>2661</v>
      </c>
      <c r="G174" s="87"/>
      <c r="H174" s="67" t="s">
        <v>841</v>
      </c>
      <c r="I174" s="68"/>
      <c r="J174" s="88"/>
      <c r="K174" s="67" t="s">
        <v>3302</v>
      </c>
      <c r="L174" s="89"/>
      <c r="M174" s="70">
        <v>2107.04541015625</v>
      </c>
      <c r="N174" s="70">
        <v>7873.1875</v>
      </c>
      <c r="O174" s="71"/>
      <c r="P174" s="72"/>
      <c r="Q174" s="72"/>
      <c r="R174" s="84"/>
      <c r="S174" s="48">
        <v>1</v>
      </c>
      <c r="T174" s="48">
        <v>0</v>
      </c>
      <c r="U174" s="49">
        <v>0</v>
      </c>
      <c r="V174" s="49">
        <v>1</v>
      </c>
      <c r="W174" s="49">
        <v>0</v>
      </c>
      <c r="X174" s="49">
        <v>0.99999899999999997</v>
      </c>
      <c r="Y174" s="49">
        <v>0</v>
      </c>
      <c r="Z174" s="49">
        <v>0</v>
      </c>
      <c r="AA174" s="73">
        <v>174</v>
      </c>
      <c r="AB174" s="73"/>
      <c r="AC174" s="74"/>
      <c r="AD174" s="76">
        <v>135</v>
      </c>
      <c r="AE174" s="76">
        <v>182534</v>
      </c>
      <c r="AF174" s="76">
        <v>992</v>
      </c>
      <c r="AG174" s="76">
        <v>3403</v>
      </c>
      <c r="AH174" s="76">
        <v>-28800</v>
      </c>
      <c r="AI174" s="76" t="s">
        <v>2004</v>
      </c>
      <c r="AJ174" s="76" t="s">
        <v>2234</v>
      </c>
      <c r="AK174" s="79" t="s">
        <v>2406</v>
      </c>
      <c r="AL174" s="76" t="s">
        <v>432</v>
      </c>
      <c r="AM174" s="78">
        <v>42855.367835648147</v>
      </c>
      <c r="AN174" s="76" t="s">
        <v>493</v>
      </c>
      <c r="AO174" s="79" t="s">
        <v>2977</v>
      </c>
      <c r="AP174" s="76" t="s">
        <v>64</v>
      </c>
      <c r="AQ174" s="48"/>
      <c r="AR174" s="48"/>
      <c r="AS174" s="48"/>
      <c r="AT174" s="48"/>
      <c r="AU174" s="48"/>
      <c r="AV174" s="48"/>
      <c r="AW174" s="48"/>
      <c r="AX174" s="48"/>
      <c r="AY174" s="48"/>
      <c r="AZ174" s="48"/>
    </row>
    <row r="175" spans="1:52" x14ac:dyDescent="0.25">
      <c r="A175" s="63" t="s">
        <v>677</v>
      </c>
      <c r="B175" s="64"/>
      <c r="C175" s="64"/>
      <c r="D175" s="65"/>
      <c r="E175" s="86"/>
      <c r="F175" s="85" t="s">
        <v>2662</v>
      </c>
      <c r="G175" s="87"/>
      <c r="H175" s="67" t="s">
        <v>677</v>
      </c>
      <c r="I175" s="68"/>
      <c r="J175" s="88"/>
      <c r="K175" s="67" t="s">
        <v>3303</v>
      </c>
      <c r="L175" s="89"/>
      <c r="M175" s="70">
        <v>2080.895263671875</v>
      </c>
      <c r="N175" s="70">
        <v>8352.1748046875</v>
      </c>
      <c r="O175" s="71"/>
      <c r="P175" s="72"/>
      <c r="Q175" s="72"/>
      <c r="R175" s="84"/>
      <c r="S175" s="48">
        <v>1</v>
      </c>
      <c r="T175" s="48">
        <v>1</v>
      </c>
      <c r="U175" s="49">
        <v>0</v>
      </c>
      <c r="V175" s="49">
        <v>0</v>
      </c>
      <c r="W175" s="49">
        <v>0</v>
      </c>
      <c r="X175" s="49">
        <v>0.99999899999999997</v>
      </c>
      <c r="Y175" s="49">
        <v>0</v>
      </c>
      <c r="Z175" s="49" t="s">
        <v>3489</v>
      </c>
      <c r="AA175" s="73">
        <v>175</v>
      </c>
      <c r="AB175" s="73"/>
      <c r="AC175" s="74"/>
      <c r="AD175" s="76">
        <v>492</v>
      </c>
      <c r="AE175" s="76">
        <v>134</v>
      </c>
      <c r="AF175" s="76">
        <v>1424</v>
      </c>
      <c r="AG175" s="76">
        <v>1367</v>
      </c>
      <c r="AH175" s="76">
        <v>32400</v>
      </c>
      <c r="AI175" s="76" t="s">
        <v>2005</v>
      </c>
      <c r="AJ175" s="76"/>
      <c r="AK175" s="76"/>
      <c r="AL175" s="76" t="s">
        <v>439</v>
      </c>
      <c r="AM175" s="78">
        <v>40268.326724537037</v>
      </c>
      <c r="AN175" s="76" t="s">
        <v>493</v>
      </c>
      <c r="AO175" s="79" t="s">
        <v>2978</v>
      </c>
      <c r="AP175" s="76" t="s">
        <v>65</v>
      </c>
      <c r="AQ175" s="48" t="s">
        <v>1150</v>
      </c>
      <c r="AR175" s="48" t="s">
        <v>1150</v>
      </c>
      <c r="AS175" s="48" t="s">
        <v>276</v>
      </c>
      <c r="AT175" s="48" t="s">
        <v>276</v>
      </c>
      <c r="AU175" s="48" t="s">
        <v>206</v>
      </c>
      <c r="AV175" s="48" t="s">
        <v>206</v>
      </c>
      <c r="AW175" s="93" t="s">
        <v>3660</v>
      </c>
      <c r="AX175" s="93" t="s">
        <v>3660</v>
      </c>
      <c r="AY175" s="93" t="s">
        <v>3870</v>
      </c>
      <c r="AZ175" s="93" t="s">
        <v>3870</v>
      </c>
    </row>
    <row r="176" spans="1:52" x14ac:dyDescent="0.25">
      <c r="A176" s="63" t="s">
        <v>678</v>
      </c>
      <c r="B176" s="64"/>
      <c r="C176" s="64"/>
      <c r="D176" s="65"/>
      <c r="E176" s="86"/>
      <c r="F176" s="85" t="s">
        <v>2663</v>
      </c>
      <c r="G176" s="87"/>
      <c r="H176" s="67" t="s">
        <v>678</v>
      </c>
      <c r="I176" s="68"/>
      <c r="J176" s="88"/>
      <c r="K176" s="67" t="s">
        <v>3304</v>
      </c>
      <c r="L176" s="89"/>
      <c r="M176" s="70">
        <v>7387.03515625</v>
      </c>
      <c r="N176" s="70">
        <v>4290.76953125</v>
      </c>
      <c r="O176" s="71"/>
      <c r="P176" s="72"/>
      <c r="Q176" s="72"/>
      <c r="R176" s="84"/>
      <c r="S176" s="48">
        <v>0</v>
      </c>
      <c r="T176" s="48">
        <v>1</v>
      </c>
      <c r="U176" s="49">
        <v>0</v>
      </c>
      <c r="V176" s="49">
        <v>1</v>
      </c>
      <c r="W176" s="49">
        <v>0</v>
      </c>
      <c r="X176" s="49">
        <v>0.99999899999999997</v>
      </c>
      <c r="Y176" s="49">
        <v>0</v>
      </c>
      <c r="Z176" s="49">
        <v>0</v>
      </c>
      <c r="AA176" s="73">
        <v>176</v>
      </c>
      <c r="AB176" s="73"/>
      <c r="AC176" s="74"/>
      <c r="AD176" s="76">
        <v>845</v>
      </c>
      <c r="AE176" s="76">
        <v>3544</v>
      </c>
      <c r="AF176" s="76">
        <v>300585</v>
      </c>
      <c r="AG176" s="76">
        <v>37</v>
      </c>
      <c r="AH176" s="76">
        <v>-21600</v>
      </c>
      <c r="AI176" s="76" t="s">
        <v>2006</v>
      </c>
      <c r="AJ176" s="76"/>
      <c r="AK176" s="79" t="s">
        <v>2407</v>
      </c>
      <c r="AL176" s="76" t="s">
        <v>434</v>
      </c>
      <c r="AM176" s="78">
        <v>41502.282418981478</v>
      </c>
      <c r="AN176" s="76" t="s">
        <v>493</v>
      </c>
      <c r="AO176" s="79" t="s">
        <v>2979</v>
      </c>
      <c r="AP176" s="76" t="s">
        <v>65</v>
      </c>
      <c r="AQ176" s="48" t="s">
        <v>1151</v>
      </c>
      <c r="AR176" s="48" t="s">
        <v>1151</v>
      </c>
      <c r="AS176" s="48" t="s">
        <v>1233</v>
      </c>
      <c r="AT176" s="48" t="s">
        <v>1233</v>
      </c>
      <c r="AU176" s="48" t="s">
        <v>1274</v>
      </c>
      <c r="AV176" s="48" t="s">
        <v>1274</v>
      </c>
      <c r="AW176" s="93" t="s">
        <v>3661</v>
      </c>
      <c r="AX176" s="93" t="s">
        <v>3661</v>
      </c>
      <c r="AY176" s="93" t="s">
        <v>3871</v>
      </c>
      <c r="AZ176" s="93" t="s">
        <v>3871</v>
      </c>
    </row>
    <row r="177" spans="1:52" x14ac:dyDescent="0.25">
      <c r="A177" s="63" t="s">
        <v>842</v>
      </c>
      <c r="B177" s="64"/>
      <c r="C177" s="64"/>
      <c r="D177" s="65"/>
      <c r="E177" s="86"/>
      <c r="F177" s="85" t="s">
        <v>2664</v>
      </c>
      <c r="G177" s="87"/>
      <c r="H177" s="67" t="s">
        <v>842</v>
      </c>
      <c r="I177" s="68"/>
      <c r="J177" s="88"/>
      <c r="K177" s="67" t="s">
        <v>3305</v>
      </c>
      <c r="L177" s="89"/>
      <c r="M177" s="70">
        <v>9765.9052734375</v>
      </c>
      <c r="N177" s="70">
        <v>3918.869873046875</v>
      </c>
      <c r="O177" s="71"/>
      <c r="P177" s="72"/>
      <c r="Q177" s="72"/>
      <c r="R177" s="84"/>
      <c r="S177" s="48">
        <v>1</v>
      </c>
      <c r="T177" s="48">
        <v>0</v>
      </c>
      <c r="U177" s="49">
        <v>0</v>
      </c>
      <c r="V177" s="49">
        <v>1</v>
      </c>
      <c r="W177" s="49">
        <v>0</v>
      </c>
      <c r="X177" s="49">
        <v>0.99999899999999997</v>
      </c>
      <c r="Y177" s="49">
        <v>0</v>
      </c>
      <c r="Z177" s="49">
        <v>0</v>
      </c>
      <c r="AA177" s="73">
        <v>177</v>
      </c>
      <c r="AB177" s="73"/>
      <c r="AC177" s="74"/>
      <c r="AD177" s="76">
        <v>16312</v>
      </c>
      <c r="AE177" s="76">
        <v>32885</v>
      </c>
      <c r="AF177" s="76">
        <v>492260</v>
      </c>
      <c r="AG177" s="76">
        <v>1566</v>
      </c>
      <c r="AH177" s="76">
        <v>-28800</v>
      </c>
      <c r="AI177" s="76" t="s">
        <v>2007</v>
      </c>
      <c r="AJ177" s="76" t="s">
        <v>2235</v>
      </c>
      <c r="AK177" s="79" t="s">
        <v>2408</v>
      </c>
      <c r="AL177" s="76" t="s">
        <v>432</v>
      </c>
      <c r="AM177" s="78">
        <v>40794.720092592594</v>
      </c>
      <c r="AN177" s="76" t="s">
        <v>493</v>
      </c>
      <c r="AO177" s="79" t="s">
        <v>2980</v>
      </c>
      <c r="AP177" s="76" t="s">
        <v>64</v>
      </c>
      <c r="AQ177" s="48"/>
      <c r="AR177" s="48"/>
      <c r="AS177" s="48"/>
      <c r="AT177" s="48"/>
      <c r="AU177" s="48"/>
      <c r="AV177" s="48"/>
      <c r="AW177" s="48"/>
      <c r="AX177" s="48"/>
      <c r="AY177" s="48"/>
      <c r="AZ177" s="48"/>
    </row>
    <row r="178" spans="1:52" x14ac:dyDescent="0.25">
      <c r="A178" s="63" t="s">
        <v>679</v>
      </c>
      <c r="B178" s="64"/>
      <c r="C178" s="64"/>
      <c r="D178" s="65"/>
      <c r="E178" s="86"/>
      <c r="F178" s="85" t="s">
        <v>460</v>
      </c>
      <c r="G178" s="87"/>
      <c r="H178" s="67" t="s">
        <v>679</v>
      </c>
      <c r="I178" s="68"/>
      <c r="J178" s="88"/>
      <c r="K178" s="67" t="s">
        <v>3306</v>
      </c>
      <c r="L178" s="89"/>
      <c r="M178" s="70">
        <v>3825.049560546875</v>
      </c>
      <c r="N178" s="70">
        <v>9531.4560546875</v>
      </c>
      <c r="O178" s="71"/>
      <c r="P178" s="72"/>
      <c r="Q178" s="72"/>
      <c r="R178" s="84"/>
      <c r="S178" s="48">
        <v>0</v>
      </c>
      <c r="T178" s="48">
        <v>1</v>
      </c>
      <c r="U178" s="49">
        <v>0</v>
      </c>
      <c r="V178" s="49">
        <v>1.1235999999999999E-2</v>
      </c>
      <c r="W178" s="49">
        <v>2.1739000000000001E-2</v>
      </c>
      <c r="X178" s="49">
        <v>0.55074999999999996</v>
      </c>
      <c r="Y178" s="49">
        <v>0</v>
      </c>
      <c r="Z178" s="49">
        <v>0</v>
      </c>
      <c r="AA178" s="73">
        <v>178</v>
      </c>
      <c r="AB178" s="73"/>
      <c r="AC178" s="74"/>
      <c r="AD178" s="76">
        <v>37</v>
      </c>
      <c r="AE178" s="76">
        <v>1</v>
      </c>
      <c r="AF178" s="76">
        <v>11</v>
      </c>
      <c r="AG178" s="76">
        <v>16</v>
      </c>
      <c r="AH178" s="76"/>
      <c r="AI178" s="76"/>
      <c r="AJ178" s="76" t="s">
        <v>2236</v>
      </c>
      <c r="AK178" s="76"/>
      <c r="AL178" s="76"/>
      <c r="AM178" s="78">
        <v>43090.444351851853</v>
      </c>
      <c r="AN178" s="76" t="s">
        <v>493</v>
      </c>
      <c r="AO178" s="79" t="s">
        <v>2981</v>
      </c>
      <c r="AP178" s="76" t="s">
        <v>65</v>
      </c>
      <c r="AQ178" s="48" t="s">
        <v>251</v>
      </c>
      <c r="AR178" s="48" t="s">
        <v>251</v>
      </c>
      <c r="AS178" s="48" t="s">
        <v>266</v>
      </c>
      <c r="AT178" s="48" t="s">
        <v>266</v>
      </c>
      <c r="AU178" s="48"/>
      <c r="AV178" s="48"/>
      <c r="AW178" s="93" t="s">
        <v>3571</v>
      </c>
      <c r="AX178" s="93" t="s">
        <v>3571</v>
      </c>
      <c r="AY178" s="93" t="s">
        <v>3781</v>
      </c>
      <c r="AZ178" s="93" t="s">
        <v>3781</v>
      </c>
    </row>
    <row r="179" spans="1:52" x14ac:dyDescent="0.25">
      <c r="A179" s="63" t="s">
        <v>680</v>
      </c>
      <c r="B179" s="64"/>
      <c r="C179" s="64"/>
      <c r="D179" s="65"/>
      <c r="E179" s="86"/>
      <c r="F179" s="85" t="s">
        <v>2665</v>
      </c>
      <c r="G179" s="87"/>
      <c r="H179" s="67" t="s">
        <v>680</v>
      </c>
      <c r="I179" s="68"/>
      <c r="J179" s="88"/>
      <c r="K179" s="67" t="s">
        <v>3307</v>
      </c>
      <c r="L179" s="89"/>
      <c r="M179" s="70">
        <v>680.587646484375</v>
      </c>
      <c r="N179" s="70">
        <v>5050.0146484375</v>
      </c>
      <c r="O179" s="71"/>
      <c r="P179" s="72"/>
      <c r="Q179" s="72"/>
      <c r="R179" s="84"/>
      <c r="S179" s="48">
        <v>0</v>
      </c>
      <c r="T179" s="48">
        <v>1</v>
      </c>
      <c r="U179" s="49">
        <v>0</v>
      </c>
      <c r="V179" s="49">
        <v>1.1235999999999999E-2</v>
      </c>
      <c r="W179" s="49">
        <v>2.1739000000000001E-2</v>
      </c>
      <c r="X179" s="49">
        <v>0.55074999999999996</v>
      </c>
      <c r="Y179" s="49">
        <v>0</v>
      </c>
      <c r="Z179" s="49">
        <v>0</v>
      </c>
      <c r="AA179" s="73">
        <v>179</v>
      </c>
      <c r="AB179" s="73"/>
      <c r="AC179" s="74"/>
      <c r="AD179" s="76">
        <v>68</v>
      </c>
      <c r="AE179" s="76">
        <v>1</v>
      </c>
      <c r="AF179" s="76">
        <v>10</v>
      </c>
      <c r="AG179" s="76">
        <v>7</v>
      </c>
      <c r="AH179" s="76"/>
      <c r="AI179" s="76"/>
      <c r="AJ179" s="76"/>
      <c r="AK179" s="76"/>
      <c r="AL179" s="76"/>
      <c r="AM179" s="78">
        <v>43090.200879629629</v>
      </c>
      <c r="AN179" s="76" t="s">
        <v>493</v>
      </c>
      <c r="AO179" s="79" t="s">
        <v>2982</v>
      </c>
      <c r="AP179" s="76" t="s">
        <v>65</v>
      </c>
      <c r="AQ179" s="48" t="s">
        <v>252</v>
      </c>
      <c r="AR179" s="48" t="s">
        <v>252</v>
      </c>
      <c r="AS179" s="48" t="s">
        <v>266</v>
      </c>
      <c r="AT179" s="48" t="s">
        <v>266</v>
      </c>
      <c r="AU179" s="48"/>
      <c r="AV179" s="48"/>
      <c r="AW179" s="93" t="s">
        <v>3565</v>
      </c>
      <c r="AX179" s="93" t="s">
        <v>3565</v>
      </c>
      <c r="AY179" s="93" t="s">
        <v>3775</v>
      </c>
      <c r="AZ179" s="93" t="s">
        <v>3775</v>
      </c>
    </row>
    <row r="180" spans="1:52" x14ac:dyDescent="0.25">
      <c r="A180" s="63" t="s">
        <v>681</v>
      </c>
      <c r="B180" s="64"/>
      <c r="C180" s="64"/>
      <c r="D180" s="65"/>
      <c r="E180" s="86"/>
      <c r="F180" s="85" t="s">
        <v>2666</v>
      </c>
      <c r="G180" s="87"/>
      <c r="H180" s="67" t="s">
        <v>681</v>
      </c>
      <c r="I180" s="68"/>
      <c r="J180" s="88"/>
      <c r="K180" s="67" t="s">
        <v>3308</v>
      </c>
      <c r="L180" s="89"/>
      <c r="M180" s="70">
        <v>8756.0810546875</v>
      </c>
      <c r="N180" s="70">
        <v>3175.4970703125</v>
      </c>
      <c r="O180" s="71"/>
      <c r="P180" s="72"/>
      <c r="Q180" s="72"/>
      <c r="R180" s="84"/>
      <c r="S180" s="48">
        <v>1</v>
      </c>
      <c r="T180" s="48">
        <v>1</v>
      </c>
      <c r="U180" s="49">
        <v>0</v>
      </c>
      <c r="V180" s="49">
        <v>0</v>
      </c>
      <c r="W180" s="49">
        <v>0</v>
      </c>
      <c r="X180" s="49">
        <v>0.99999899999999997</v>
      </c>
      <c r="Y180" s="49">
        <v>0</v>
      </c>
      <c r="Z180" s="49" t="s">
        <v>3489</v>
      </c>
      <c r="AA180" s="73">
        <v>180</v>
      </c>
      <c r="AB180" s="73"/>
      <c r="AC180" s="74"/>
      <c r="AD180" s="76">
        <v>215</v>
      </c>
      <c r="AE180" s="76">
        <v>155</v>
      </c>
      <c r="AF180" s="76">
        <v>16357</v>
      </c>
      <c r="AG180" s="76">
        <v>18</v>
      </c>
      <c r="AH180" s="76"/>
      <c r="AI180" s="76" t="s">
        <v>2008</v>
      </c>
      <c r="AJ180" s="76" t="s">
        <v>2237</v>
      </c>
      <c r="AK180" s="76"/>
      <c r="AL180" s="76"/>
      <c r="AM180" s="78">
        <v>42656.121481481481</v>
      </c>
      <c r="AN180" s="76" t="s">
        <v>493</v>
      </c>
      <c r="AO180" s="79" t="s">
        <v>2983</v>
      </c>
      <c r="AP180" s="76" t="s">
        <v>65</v>
      </c>
      <c r="AQ180" s="48" t="s">
        <v>1152</v>
      </c>
      <c r="AR180" s="48" t="s">
        <v>1152</v>
      </c>
      <c r="AS180" s="48" t="s">
        <v>264</v>
      </c>
      <c r="AT180" s="48" t="s">
        <v>264</v>
      </c>
      <c r="AU180" s="48"/>
      <c r="AV180" s="48"/>
      <c r="AW180" s="93" t="s">
        <v>3662</v>
      </c>
      <c r="AX180" s="93" t="s">
        <v>3662</v>
      </c>
      <c r="AY180" s="93" t="s">
        <v>3872</v>
      </c>
      <c r="AZ180" s="93" t="s">
        <v>3872</v>
      </c>
    </row>
    <row r="181" spans="1:52" x14ac:dyDescent="0.25">
      <c r="A181" s="63" t="s">
        <v>682</v>
      </c>
      <c r="B181" s="64"/>
      <c r="C181" s="64"/>
      <c r="D181" s="65"/>
      <c r="E181" s="86"/>
      <c r="F181" s="85" t="s">
        <v>2667</v>
      </c>
      <c r="G181" s="87"/>
      <c r="H181" s="67" t="s">
        <v>682</v>
      </c>
      <c r="I181" s="68"/>
      <c r="J181" s="88"/>
      <c r="K181" s="67" t="s">
        <v>3309</v>
      </c>
      <c r="L181" s="89"/>
      <c r="M181" s="70">
        <v>5146.7822265625</v>
      </c>
      <c r="N181" s="70">
        <v>8905.5517578125</v>
      </c>
      <c r="O181" s="71"/>
      <c r="P181" s="72"/>
      <c r="Q181" s="72"/>
      <c r="R181" s="84"/>
      <c r="S181" s="48">
        <v>1</v>
      </c>
      <c r="T181" s="48">
        <v>1</v>
      </c>
      <c r="U181" s="49">
        <v>0</v>
      </c>
      <c r="V181" s="49">
        <v>0</v>
      </c>
      <c r="W181" s="49">
        <v>0</v>
      </c>
      <c r="X181" s="49">
        <v>0.99999899999999997</v>
      </c>
      <c r="Y181" s="49">
        <v>0</v>
      </c>
      <c r="Z181" s="49" t="s">
        <v>3489</v>
      </c>
      <c r="AA181" s="73">
        <v>181</v>
      </c>
      <c r="AB181" s="73"/>
      <c r="AC181" s="74"/>
      <c r="AD181" s="76">
        <v>621</v>
      </c>
      <c r="AE181" s="76">
        <v>220</v>
      </c>
      <c r="AF181" s="76">
        <v>5952</v>
      </c>
      <c r="AG181" s="76">
        <v>4137</v>
      </c>
      <c r="AH181" s="76">
        <v>3600</v>
      </c>
      <c r="AI181" s="76" t="s">
        <v>2009</v>
      </c>
      <c r="AJ181" s="76" t="s">
        <v>2238</v>
      </c>
      <c r="AK181" s="79" t="s">
        <v>2409</v>
      </c>
      <c r="AL181" s="76" t="s">
        <v>2514</v>
      </c>
      <c r="AM181" s="78">
        <v>41829.422002314815</v>
      </c>
      <c r="AN181" s="76" t="s">
        <v>493</v>
      </c>
      <c r="AO181" s="79" t="s">
        <v>2984</v>
      </c>
      <c r="AP181" s="76" t="s">
        <v>65</v>
      </c>
      <c r="AQ181" s="48" t="s">
        <v>1153</v>
      </c>
      <c r="AR181" s="48" t="s">
        <v>1153</v>
      </c>
      <c r="AS181" s="48" t="s">
        <v>264</v>
      </c>
      <c r="AT181" s="48" t="s">
        <v>264</v>
      </c>
      <c r="AU181" s="48"/>
      <c r="AV181" s="48"/>
      <c r="AW181" s="93" t="s">
        <v>3663</v>
      </c>
      <c r="AX181" s="93" t="s">
        <v>3663</v>
      </c>
      <c r="AY181" s="93" t="s">
        <v>3873</v>
      </c>
      <c r="AZ181" s="93" t="s">
        <v>3873</v>
      </c>
    </row>
    <row r="182" spans="1:52" x14ac:dyDescent="0.25">
      <c r="A182" s="63" t="s">
        <v>683</v>
      </c>
      <c r="B182" s="64"/>
      <c r="C182" s="64"/>
      <c r="D182" s="65"/>
      <c r="E182" s="86"/>
      <c r="F182" s="85" t="s">
        <v>2668</v>
      </c>
      <c r="G182" s="87"/>
      <c r="H182" s="67" t="s">
        <v>683</v>
      </c>
      <c r="I182" s="68"/>
      <c r="J182" s="88"/>
      <c r="K182" s="67" t="s">
        <v>3310</v>
      </c>
      <c r="L182" s="89"/>
      <c r="M182" s="70">
        <v>5319.14501953125</v>
      </c>
      <c r="N182" s="70">
        <v>1701.9234619140625</v>
      </c>
      <c r="O182" s="71"/>
      <c r="P182" s="72"/>
      <c r="Q182" s="72"/>
      <c r="R182" s="84"/>
      <c r="S182" s="48">
        <v>1</v>
      </c>
      <c r="T182" s="48">
        <v>1</v>
      </c>
      <c r="U182" s="49">
        <v>0</v>
      </c>
      <c r="V182" s="49">
        <v>0</v>
      </c>
      <c r="W182" s="49">
        <v>0</v>
      </c>
      <c r="X182" s="49">
        <v>0.99999899999999997</v>
      </c>
      <c r="Y182" s="49">
        <v>0</v>
      </c>
      <c r="Z182" s="49" t="s">
        <v>3489</v>
      </c>
      <c r="AA182" s="73">
        <v>182</v>
      </c>
      <c r="AB182" s="73"/>
      <c r="AC182" s="74"/>
      <c r="AD182" s="76">
        <v>201</v>
      </c>
      <c r="AE182" s="76">
        <v>410</v>
      </c>
      <c r="AF182" s="76">
        <v>30899</v>
      </c>
      <c r="AG182" s="76">
        <v>628</v>
      </c>
      <c r="AH182" s="76">
        <v>3600</v>
      </c>
      <c r="AI182" s="76"/>
      <c r="AJ182" s="76"/>
      <c r="AK182" s="79" t="s">
        <v>2410</v>
      </c>
      <c r="AL182" s="76" t="s">
        <v>2511</v>
      </c>
      <c r="AM182" s="78">
        <v>41597.778923611113</v>
      </c>
      <c r="AN182" s="76" t="s">
        <v>493</v>
      </c>
      <c r="AO182" s="79" t="s">
        <v>2985</v>
      </c>
      <c r="AP182" s="76" t="s">
        <v>65</v>
      </c>
      <c r="AQ182" s="48"/>
      <c r="AR182" s="48"/>
      <c r="AS182" s="48"/>
      <c r="AT182" s="48"/>
      <c r="AU182" s="48"/>
      <c r="AV182" s="48"/>
      <c r="AW182" s="93" t="s">
        <v>3664</v>
      </c>
      <c r="AX182" s="93" t="s">
        <v>3664</v>
      </c>
      <c r="AY182" s="93" t="s">
        <v>3874</v>
      </c>
      <c r="AZ182" s="93" t="s">
        <v>3874</v>
      </c>
    </row>
    <row r="183" spans="1:52" x14ac:dyDescent="0.25">
      <c r="A183" s="63" t="s">
        <v>684</v>
      </c>
      <c r="B183" s="64"/>
      <c r="C183" s="64"/>
      <c r="D183" s="65"/>
      <c r="E183" s="86"/>
      <c r="F183" s="85" t="s">
        <v>2669</v>
      </c>
      <c r="G183" s="87"/>
      <c r="H183" s="67" t="s">
        <v>684</v>
      </c>
      <c r="I183" s="68"/>
      <c r="J183" s="88"/>
      <c r="K183" s="67" t="s">
        <v>3311</v>
      </c>
      <c r="L183" s="89"/>
      <c r="M183" s="70">
        <v>2469.865966796875</v>
      </c>
      <c r="N183" s="70">
        <v>4982.2451171875</v>
      </c>
      <c r="O183" s="71"/>
      <c r="P183" s="72"/>
      <c r="Q183" s="72"/>
      <c r="R183" s="84"/>
      <c r="S183" s="48">
        <v>0</v>
      </c>
      <c r="T183" s="48">
        <v>1</v>
      </c>
      <c r="U183" s="49">
        <v>0</v>
      </c>
      <c r="V183" s="49">
        <v>1</v>
      </c>
      <c r="W183" s="49">
        <v>0</v>
      </c>
      <c r="X183" s="49">
        <v>0.99999899999999997</v>
      </c>
      <c r="Y183" s="49">
        <v>0</v>
      </c>
      <c r="Z183" s="49">
        <v>0</v>
      </c>
      <c r="AA183" s="73">
        <v>183</v>
      </c>
      <c r="AB183" s="73"/>
      <c r="AC183" s="74"/>
      <c r="AD183" s="76">
        <v>586</v>
      </c>
      <c r="AE183" s="76">
        <v>465</v>
      </c>
      <c r="AF183" s="76">
        <v>37105</v>
      </c>
      <c r="AG183" s="76">
        <v>64527</v>
      </c>
      <c r="AH183" s="76"/>
      <c r="AI183" s="76" t="s">
        <v>2010</v>
      </c>
      <c r="AJ183" s="76" t="s">
        <v>2239</v>
      </c>
      <c r="AK183" s="76"/>
      <c r="AL183" s="76"/>
      <c r="AM183" s="78">
        <v>42697.683217592596</v>
      </c>
      <c r="AN183" s="76" t="s">
        <v>493</v>
      </c>
      <c r="AO183" s="79" t="s">
        <v>2986</v>
      </c>
      <c r="AP183" s="76" t="s">
        <v>65</v>
      </c>
      <c r="AQ183" s="48"/>
      <c r="AR183" s="48"/>
      <c r="AS183" s="48"/>
      <c r="AT183" s="48"/>
      <c r="AU183" s="48"/>
      <c r="AV183" s="48"/>
      <c r="AW183" s="93" t="s">
        <v>3665</v>
      </c>
      <c r="AX183" s="93" t="s">
        <v>3665</v>
      </c>
      <c r="AY183" s="93" t="s">
        <v>3875</v>
      </c>
      <c r="AZ183" s="93" t="s">
        <v>3875</v>
      </c>
    </row>
    <row r="184" spans="1:52" x14ac:dyDescent="0.25">
      <c r="A184" s="63" t="s">
        <v>843</v>
      </c>
      <c r="B184" s="64"/>
      <c r="C184" s="64"/>
      <c r="D184" s="65"/>
      <c r="E184" s="86"/>
      <c r="F184" s="85" t="s">
        <v>2670</v>
      </c>
      <c r="G184" s="87"/>
      <c r="H184" s="67" t="s">
        <v>843</v>
      </c>
      <c r="I184" s="68"/>
      <c r="J184" s="88"/>
      <c r="K184" s="67" t="s">
        <v>3312</v>
      </c>
      <c r="L184" s="89"/>
      <c r="M184" s="70">
        <v>3083.20458984375</v>
      </c>
      <c r="N184" s="70">
        <v>5872.4560546875</v>
      </c>
      <c r="O184" s="71"/>
      <c r="P184" s="72"/>
      <c r="Q184" s="72"/>
      <c r="R184" s="84"/>
      <c r="S184" s="48">
        <v>1</v>
      </c>
      <c r="T184" s="48">
        <v>0</v>
      </c>
      <c r="U184" s="49">
        <v>0</v>
      </c>
      <c r="V184" s="49">
        <v>1</v>
      </c>
      <c r="W184" s="49">
        <v>0</v>
      </c>
      <c r="X184" s="49">
        <v>0.99999899999999997</v>
      </c>
      <c r="Y184" s="49">
        <v>0</v>
      </c>
      <c r="Z184" s="49">
        <v>0</v>
      </c>
      <c r="AA184" s="73">
        <v>184</v>
      </c>
      <c r="AB184" s="73"/>
      <c r="AC184" s="74"/>
      <c r="AD184" s="76">
        <v>2472</v>
      </c>
      <c r="AE184" s="76">
        <v>2287</v>
      </c>
      <c r="AF184" s="76">
        <v>29645</v>
      </c>
      <c r="AG184" s="76">
        <v>5729</v>
      </c>
      <c r="AH184" s="76">
        <v>32400</v>
      </c>
      <c r="AI184" s="76" t="s">
        <v>2011</v>
      </c>
      <c r="AJ184" s="76" t="s">
        <v>2240</v>
      </c>
      <c r="AK184" s="76"/>
      <c r="AL184" s="76" t="s">
        <v>439</v>
      </c>
      <c r="AM184" s="78">
        <v>41172.548483796294</v>
      </c>
      <c r="AN184" s="76" t="s">
        <v>493</v>
      </c>
      <c r="AO184" s="79" t="s">
        <v>2987</v>
      </c>
      <c r="AP184" s="76" t="s">
        <v>64</v>
      </c>
      <c r="AQ184" s="48"/>
      <c r="AR184" s="48"/>
      <c r="AS184" s="48"/>
      <c r="AT184" s="48"/>
      <c r="AU184" s="48"/>
      <c r="AV184" s="48"/>
      <c r="AW184" s="48"/>
      <c r="AX184" s="48"/>
      <c r="AY184" s="48"/>
      <c r="AZ184" s="48"/>
    </row>
    <row r="185" spans="1:52" x14ac:dyDescent="0.25">
      <c r="A185" s="63" t="s">
        <v>685</v>
      </c>
      <c r="B185" s="64"/>
      <c r="C185" s="64"/>
      <c r="D185" s="65"/>
      <c r="E185" s="86"/>
      <c r="F185" s="85" t="s">
        <v>2671</v>
      </c>
      <c r="G185" s="87"/>
      <c r="H185" s="67" t="s">
        <v>685</v>
      </c>
      <c r="I185" s="68"/>
      <c r="J185" s="88"/>
      <c r="K185" s="67" t="s">
        <v>3313</v>
      </c>
      <c r="L185" s="89"/>
      <c r="M185" s="70">
        <v>2580.01416015625</v>
      </c>
      <c r="N185" s="70">
        <v>7105.86083984375</v>
      </c>
      <c r="O185" s="71"/>
      <c r="P185" s="72"/>
      <c r="Q185" s="72"/>
      <c r="R185" s="84"/>
      <c r="S185" s="48">
        <v>0</v>
      </c>
      <c r="T185" s="48">
        <v>1</v>
      </c>
      <c r="U185" s="49">
        <v>0</v>
      </c>
      <c r="V185" s="49">
        <v>1.1235999999999999E-2</v>
      </c>
      <c r="W185" s="49">
        <v>2.1739000000000001E-2</v>
      </c>
      <c r="X185" s="49">
        <v>0.55074999999999996</v>
      </c>
      <c r="Y185" s="49">
        <v>0</v>
      </c>
      <c r="Z185" s="49">
        <v>0</v>
      </c>
      <c r="AA185" s="73">
        <v>185</v>
      </c>
      <c r="AB185" s="73"/>
      <c r="AC185" s="74"/>
      <c r="AD185" s="76">
        <v>60</v>
      </c>
      <c r="AE185" s="76">
        <v>0</v>
      </c>
      <c r="AF185" s="76">
        <v>10</v>
      </c>
      <c r="AG185" s="76">
        <v>14</v>
      </c>
      <c r="AH185" s="76"/>
      <c r="AI185" s="76"/>
      <c r="AJ185" s="76" t="s">
        <v>2241</v>
      </c>
      <c r="AK185" s="76"/>
      <c r="AL185" s="76"/>
      <c r="AM185" s="78">
        <v>43079.135567129626</v>
      </c>
      <c r="AN185" s="76" t="s">
        <v>493</v>
      </c>
      <c r="AO185" s="79" t="s">
        <v>2988</v>
      </c>
      <c r="AP185" s="76" t="s">
        <v>65</v>
      </c>
      <c r="AQ185" s="48" t="s">
        <v>251</v>
      </c>
      <c r="AR185" s="48" t="s">
        <v>251</v>
      </c>
      <c r="AS185" s="48" t="s">
        <v>266</v>
      </c>
      <c r="AT185" s="48" t="s">
        <v>266</v>
      </c>
      <c r="AU185" s="48"/>
      <c r="AV185" s="48"/>
      <c r="AW185" s="93" t="s">
        <v>3571</v>
      </c>
      <c r="AX185" s="93" t="s">
        <v>3571</v>
      </c>
      <c r="AY185" s="93" t="s">
        <v>3781</v>
      </c>
      <c r="AZ185" s="93" t="s">
        <v>3781</v>
      </c>
    </row>
    <row r="186" spans="1:52" x14ac:dyDescent="0.25">
      <c r="A186" s="63" t="s">
        <v>186</v>
      </c>
      <c r="B186" s="64"/>
      <c r="C186" s="64"/>
      <c r="D186" s="65"/>
      <c r="E186" s="86"/>
      <c r="F186" s="85" t="s">
        <v>459</v>
      </c>
      <c r="G186" s="87"/>
      <c r="H186" s="67" t="s">
        <v>186</v>
      </c>
      <c r="I186" s="68"/>
      <c r="J186" s="88"/>
      <c r="K186" s="67" t="s">
        <v>3314</v>
      </c>
      <c r="L186" s="89"/>
      <c r="M186" s="70">
        <v>4701.8984375</v>
      </c>
      <c r="N186" s="70">
        <v>4822.77490234375</v>
      </c>
      <c r="O186" s="71"/>
      <c r="P186" s="72"/>
      <c r="Q186" s="72"/>
      <c r="R186" s="84"/>
      <c r="S186" s="48">
        <v>0</v>
      </c>
      <c r="T186" s="48">
        <v>4</v>
      </c>
      <c r="U186" s="49">
        <v>15</v>
      </c>
      <c r="V186" s="49">
        <v>0.16666700000000001</v>
      </c>
      <c r="W186" s="49">
        <v>0</v>
      </c>
      <c r="X186" s="49">
        <v>1.93679</v>
      </c>
      <c r="Y186" s="49">
        <v>0</v>
      </c>
      <c r="Z186" s="49">
        <v>0</v>
      </c>
      <c r="AA186" s="73">
        <v>186</v>
      </c>
      <c r="AB186" s="73"/>
      <c r="AC186" s="74"/>
      <c r="AD186" s="76">
        <v>4626</v>
      </c>
      <c r="AE186" s="76">
        <v>4778</v>
      </c>
      <c r="AF186" s="76">
        <v>5612</v>
      </c>
      <c r="AG186" s="76">
        <v>662</v>
      </c>
      <c r="AH186" s="76">
        <v>-21600</v>
      </c>
      <c r="AI186" s="76" t="s">
        <v>341</v>
      </c>
      <c r="AJ186" s="76" t="s">
        <v>382</v>
      </c>
      <c r="AK186" s="79" t="s">
        <v>409</v>
      </c>
      <c r="AL186" s="76" t="s">
        <v>434</v>
      </c>
      <c r="AM186" s="78">
        <v>41773.722002314818</v>
      </c>
      <c r="AN186" s="76" t="s">
        <v>493</v>
      </c>
      <c r="AO186" s="79" t="s">
        <v>501</v>
      </c>
      <c r="AP186" s="76" t="s">
        <v>65</v>
      </c>
      <c r="AQ186" s="48" t="s">
        <v>3543</v>
      </c>
      <c r="AR186" s="48" t="s">
        <v>3543</v>
      </c>
      <c r="AS186" s="48" t="s">
        <v>3551</v>
      </c>
      <c r="AT186" s="48" t="s">
        <v>3551</v>
      </c>
      <c r="AU186" s="48" t="s">
        <v>3557</v>
      </c>
      <c r="AV186" s="48" t="s">
        <v>3562</v>
      </c>
      <c r="AW186" s="93" t="s">
        <v>3666</v>
      </c>
      <c r="AX186" s="93" t="s">
        <v>3766</v>
      </c>
      <c r="AY186" s="93" t="s">
        <v>3876</v>
      </c>
      <c r="AZ186" s="93" t="s">
        <v>3958</v>
      </c>
    </row>
    <row r="187" spans="1:52" x14ac:dyDescent="0.25">
      <c r="A187" s="63" t="s">
        <v>844</v>
      </c>
      <c r="B187" s="64"/>
      <c r="C187" s="64"/>
      <c r="D187" s="65"/>
      <c r="E187" s="86"/>
      <c r="F187" s="85" t="s">
        <v>2672</v>
      </c>
      <c r="G187" s="87"/>
      <c r="H187" s="67" t="s">
        <v>844</v>
      </c>
      <c r="I187" s="68"/>
      <c r="J187" s="88"/>
      <c r="K187" s="67" t="s">
        <v>3315</v>
      </c>
      <c r="L187" s="89"/>
      <c r="M187" s="70">
        <v>2200.0703125</v>
      </c>
      <c r="N187" s="70">
        <v>1716.686767578125</v>
      </c>
      <c r="O187" s="71"/>
      <c r="P187" s="72"/>
      <c r="Q187" s="72"/>
      <c r="R187" s="84"/>
      <c r="S187" s="48">
        <v>1</v>
      </c>
      <c r="T187" s="48">
        <v>0</v>
      </c>
      <c r="U187" s="49">
        <v>0</v>
      </c>
      <c r="V187" s="49">
        <v>0.1</v>
      </c>
      <c r="W187" s="49">
        <v>0</v>
      </c>
      <c r="X187" s="49">
        <v>0.56156799999999996</v>
      </c>
      <c r="Y187" s="49">
        <v>0</v>
      </c>
      <c r="Z187" s="49">
        <v>0</v>
      </c>
      <c r="AA187" s="73">
        <v>187</v>
      </c>
      <c r="AB187" s="73"/>
      <c r="AC187" s="74"/>
      <c r="AD187" s="76">
        <v>3066</v>
      </c>
      <c r="AE187" s="76">
        <v>3584</v>
      </c>
      <c r="AF187" s="76">
        <v>17514</v>
      </c>
      <c r="AG187" s="76">
        <v>10978</v>
      </c>
      <c r="AH187" s="76">
        <v>-18000</v>
      </c>
      <c r="AI187" s="76" t="s">
        <v>2012</v>
      </c>
      <c r="AJ187" s="76" t="s">
        <v>2242</v>
      </c>
      <c r="AK187" s="79" t="s">
        <v>2411</v>
      </c>
      <c r="AL187" s="76" t="s">
        <v>435</v>
      </c>
      <c r="AM187" s="78">
        <v>42271.58321759259</v>
      </c>
      <c r="AN187" s="76" t="s">
        <v>493</v>
      </c>
      <c r="AO187" s="79" t="s">
        <v>2989</v>
      </c>
      <c r="AP187" s="76" t="s">
        <v>64</v>
      </c>
      <c r="AQ187" s="48"/>
      <c r="AR187" s="48"/>
      <c r="AS187" s="48"/>
      <c r="AT187" s="48"/>
      <c r="AU187" s="48"/>
      <c r="AV187" s="48"/>
      <c r="AW187" s="48"/>
      <c r="AX187" s="48"/>
      <c r="AY187" s="48"/>
      <c r="AZ187" s="48"/>
    </row>
    <row r="188" spans="1:52" x14ac:dyDescent="0.25">
      <c r="A188" s="63" t="s">
        <v>845</v>
      </c>
      <c r="B188" s="64"/>
      <c r="C188" s="64"/>
      <c r="D188" s="65"/>
      <c r="E188" s="86"/>
      <c r="F188" s="85" t="s">
        <v>2673</v>
      </c>
      <c r="G188" s="87"/>
      <c r="H188" s="67" t="s">
        <v>845</v>
      </c>
      <c r="I188" s="68"/>
      <c r="J188" s="88"/>
      <c r="K188" s="67" t="s">
        <v>3316</v>
      </c>
      <c r="L188" s="89"/>
      <c r="M188" s="70">
        <v>6176.6279296875</v>
      </c>
      <c r="N188" s="70">
        <v>2269.36572265625</v>
      </c>
      <c r="O188" s="71"/>
      <c r="P188" s="72"/>
      <c r="Q188" s="72"/>
      <c r="R188" s="84"/>
      <c r="S188" s="48">
        <v>1</v>
      </c>
      <c r="T188" s="48">
        <v>0</v>
      </c>
      <c r="U188" s="49">
        <v>0</v>
      </c>
      <c r="V188" s="49">
        <v>0.1</v>
      </c>
      <c r="W188" s="49">
        <v>0</v>
      </c>
      <c r="X188" s="49">
        <v>0.56156799999999996</v>
      </c>
      <c r="Y188" s="49">
        <v>0</v>
      </c>
      <c r="Z188" s="49">
        <v>0</v>
      </c>
      <c r="AA188" s="73">
        <v>188</v>
      </c>
      <c r="AB188" s="73"/>
      <c r="AC188" s="74"/>
      <c r="AD188" s="76">
        <v>15081</v>
      </c>
      <c r="AE188" s="76">
        <v>16126</v>
      </c>
      <c r="AF188" s="76">
        <v>84483</v>
      </c>
      <c r="AG188" s="76">
        <v>15796</v>
      </c>
      <c r="AH188" s="76"/>
      <c r="AI188" s="76" t="s">
        <v>2013</v>
      </c>
      <c r="AJ188" s="76"/>
      <c r="AK188" s="79" t="s">
        <v>2412</v>
      </c>
      <c r="AL188" s="76"/>
      <c r="AM188" s="78">
        <v>41296.117581018516</v>
      </c>
      <c r="AN188" s="76" t="s">
        <v>493</v>
      </c>
      <c r="AO188" s="79" t="s">
        <v>2990</v>
      </c>
      <c r="AP188" s="76" t="s">
        <v>64</v>
      </c>
      <c r="AQ188" s="48"/>
      <c r="AR188" s="48"/>
      <c r="AS188" s="48"/>
      <c r="AT188" s="48"/>
      <c r="AU188" s="48"/>
      <c r="AV188" s="48"/>
      <c r="AW188" s="48"/>
      <c r="AX188" s="48"/>
      <c r="AY188" s="48"/>
      <c r="AZ188" s="48"/>
    </row>
    <row r="189" spans="1:52" x14ac:dyDescent="0.25">
      <c r="A189" s="63" t="s">
        <v>846</v>
      </c>
      <c r="B189" s="64"/>
      <c r="C189" s="64"/>
      <c r="D189" s="65"/>
      <c r="E189" s="86"/>
      <c r="F189" s="85" t="s">
        <v>2674</v>
      </c>
      <c r="G189" s="87"/>
      <c r="H189" s="67" t="s">
        <v>846</v>
      </c>
      <c r="I189" s="68"/>
      <c r="J189" s="88"/>
      <c r="K189" s="67" t="s">
        <v>3317</v>
      </c>
      <c r="L189" s="89"/>
      <c r="M189" s="70">
        <v>3776.352783203125</v>
      </c>
      <c r="N189" s="70">
        <v>8293.955078125</v>
      </c>
      <c r="O189" s="71"/>
      <c r="P189" s="72"/>
      <c r="Q189" s="72"/>
      <c r="R189" s="84"/>
      <c r="S189" s="48">
        <v>2</v>
      </c>
      <c r="T189" s="48">
        <v>0</v>
      </c>
      <c r="U189" s="49">
        <v>3</v>
      </c>
      <c r="V189" s="49">
        <v>0.125</v>
      </c>
      <c r="W189" s="49">
        <v>0</v>
      </c>
      <c r="X189" s="49">
        <v>0.97897100000000004</v>
      </c>
      <c r="Y189" s="49">
        <v>0</v>
      </c>
      <c r="Z189" s="49">
        <v>0</v>
      </c>
      <c r="AA189" s="73">
        <v>189</v>
      </c>
      <c r="AB189" s="73"/>
      <c r="AC189" s="74"/>
      <c r="AD189" s="76">
        <v>29074</v>
      </c>
      <c r="AE189" s="76">
        <v>32574</v>
      </c>
      <c r="AF189" s="76">
        <v>174889</v>
      </c>
      <c r="AG189" s="76">
        <v>8105</v>
      </c>
      <c r="AH189" s="76">
        <v>-21600</v>
      </c>
      <c r="AI189" s="76" t="s">
        <v>2014</v>
      </c>
      <c r="AJ189" s="76" t="s">
        <v>2243</v>
      </c>
      <c r="AK189" s="79" t="s">
        <v>2413</v>
      </c>
      <c r="AL189" s="76" t="s">
        <v>434</v>
      </c>
      <c r="AM189" s="78">
        <v>41167.036724537036</v>
      </c>
      <c r="AN189" s="76" t="s">
        <v>493</v>
      </c>
      <c r="AO189" s="79" t="s">
        <v>2991</v>
      </c>
      <c r="AP189" s="76" t="s">
        <v>64</v>
      </c>
      <c r="AQ189" s="48"/>
      <c r="AR189" s="48"/>
      <c r="AS189" s="48"/>
      <c r="AT189" s="48"/>
      <c r="AU189" s="48"/>
      <c r="AV189" s="48"/>
      <c r="AW189" s="48"/>
      <c r="AX189" s="48"/>
      <c r="AY189" s="48"/>
      <c r="AZ189" s="48"/>
    </row>
    <row r="190" spans="1:52" x14ac:dyDescent="0.25">
      <c r="A190" s="63" t="s">
        <v>847</v>
      </c>
      <c r="B190" s="64"/>
      <c r="C190" s="64"/>
      <c r="D190" s="65"/>
      <c r="E190" s="86"/>
      <c r="F190" s="85" t="s">
        <v>2675</v>
      </c>
      <c r="G190" s="87"/>
      <c r="H190" s="67" t="s">
        <v>847</v>
      </c>
      <c r="I190" s="68"/>
      <c r="J190" s="88"/>
      <c r="K190" s="67" t="s">
        <v>3318</v>
      </c>
      <c r="L190" s="89"/>
      <c r="M190" s="70">
        <v>3981.283203125</v>
      </c>
      <c r="N190" s="70">
        <v>8869.337890625</v>
      </c>
      <c r="O190" s="71"/>
      <c r="P190" s="72"/>
      <c r="Q190" s="72"/>
      <c r="R190" s="84"/>
      <c r="S190" s="48">
        <v>2</v>
      </c>
      <c r="T190" s="48">
        <v>0</v>
      </c>
      <c r="U190" s="49">
        <v>3</v>
      </c>
      <c r="V190" s="49">
        <v>0.125</v>
      </c>
      <c r="W190" s="49">
        <v>0</v>
      </c>
      <c r="X190" s="49">
        <v>0.97897100000000004</v>
      </c>
      <c r="Y190" s="49">
        <v>0</v>
      </c>
      <c r="Z190" s="49">
        <v>0</v>
      </c>
      <c r="AA190" s="73">
        <v>190</v>
      </c>
      <c r="AB190" s="73"/>
      <c r="AC190" s="74"/>
      <c r="AD190" s="76">
        <v>15275</v>
      </c>
      <c r="AE190" s="76">
        <v>68514</v>
      </c>
      <c r="AF190" s="76">
        <v>191760</v>
      </c>
      <c r="AG190" s="76">
        <v>3830</v>
      </c>
      <c r="AH190" s="76"/>
      <c r="AI190" s="76" t="s">
        <v>2015</v>
      </c>
      <c r="AJ190" s="76" t="s">
        <v>2244</v>
      </c>
      <c r="AK190" s="79" t="s">
        <v>2414</v>
      </c>
      <c r="AL190" s="76"/>
      <c r="AM190" s="78">
        <v>41902.718287037038</v>
      </c>
      <c r="AN190" s="76" t="s">
        <v>493</v>
      </c>
      <c r="AO190" s="79" t="s">
        <v>2992</v>
      </c>
      <c r="AP190" s="76" t="s">
        <v>64</v>
      </c>
      <c r="AQ190" s="48"/>
      <c r="AR190" s="48"/>
      <c r="AS190" s="48"/>
      <c r="AT190" s="48"/>
      <c r="AU190" s="48"/>
      <c r="AV190" s="48"/>
      <c r="AW190" s="48"/>
      <c r="AX190" s="48"/>
      <c r="AY190" s="48"/>
      <c r="AZ190" s="48"/>
    </row>
    <row r="191" spans="1:52" x14ac:dyDescent="0.25">
      <c r="A191" s="63" t="s">
        <v>686</v>
      </c>
      <c r="B191" s="64"/>
      <c r="C191" s="64"/>
      <c r="D191" s="65"/>
      <c r="E191" s="86"/>
      <c r="F191" s="85" t="s">
        <v>2676</v>
      </c>
      <c r="G191" s="87"/>
      <c r="H191" s="67" t="s">
        <v>686</v>
      </c>
      <c r="I191" s="68"/>
      <c r="J191" s="88"/>
      <c r="K191" s="67" t="s">
        <v>3319</v>
      </c>
      <c r="L191" s="89"/>
      <c r="M191" s="70">
        <v>9041.05859375</v>
      </c>
      <c r="N191" s="70">
        <v>960.11566162109375</v>
      </c>
      <c r="O191" s="71"/>
      <c r="P191" s="72"/>
      <c r="Q191" s="72"/>
      <c r="R191" s="84"/>
      <c r="S191" s="48">
        <v>0</v>
      </c>
      <c r="T191" s="48">
        <v>1</v>
      </c>
      <c r="U191" s="49">
        <v>0</v>
      </c>
      <c r="V191" s="49">
        <v>7.6923000000000005E-2</v>
      </c>
      <c r="W191" s="49">
        <v>0</v>
      </c>
      <c r="X191" s="49">
        <v>0.60617699999999997</v>
      </c>
      <c r="Y191" s="49">
        <v>0</v>
      </c>
      <c r="Z191" s="49">
        <v>0</v>
      </c>
      <c r="AA191" s="73">
        <v>191</v>
      </c>
      <c r="AB191" s="73"/>
      <c r="AC191" s="74"/>
      <c r="AD191" s="76">
        <v>626</v>
      </c>
      <c r="AE191" s="76">
        <v>175</v>
      </c>
      <c r="AF191" s="76">
        <v>28754</v>
      </c>
      <c r="AG191" s="76">
        <v>37</v>
      </c>
      <c r="AH191" s="76">
        <v>-28800</v>
      </c>
      <c r="AI191" s="76" t="s">
        <v>2016</v>
      </c>
      <c r="AJ191" s="76"/>
      <c r="AK191" s="76"/>
      <c r="AL191" s="76" t="s">
        <v>432</v>
      </c>
      <c r="AM191" s="78">
        <v>42632.139236111114</v>
      </c>
      <c r="AN191" s="76" t="s">
        <v>493</v>
      </c>
      <c r="AO191" s="79" t="s">
        <v>2993</v>
      </c>
      <c r="AP191" s="76" t="s">
        <v>65</v>
      </c>
      <c r="AQ191" s="48"/>
      <c r="AR191" s="48"/>
      <c r="AS191" s="48"/>
      <c r="AT191" s="48"/>
      <c r="AU191" s="48"/>
      <c r="AV191" s="48"/>
      <c r="AW191" s="93" t="s">
        <v>3570</v>
      </c>
      <c r="AX191" s="93" t="s">
        <v>3570</v>
      </c>
      <c r="AY191" s="93" t="s">
        <v>3780</v>
      </c>
      <c r="AZ191" s="93" t="s">
        <v>3780</v>
      </c>
    </row>
    <row r="192" spans="1:52" x14ac:dyDescent="0.25">
      <c r="A192" s="63" t="s">
        <v>687</v>
      </c>
      <c r="B192" s="64"/>
      <c r="C192" s="64"/>
      <c r="D192" s="65"/>
      <c r="E192" s="86"/>
      <c r="F192" s="85" t="s">
        <v>2677</v>
      </c>
      <c r="G192" s="87"/>
      <c r="H192" s="67" t="s">
        <v>687</v>
      </c>
      <c r="I192" s="68"/>
      <c r="J192" s="88"/>
      <c r="K192" s="67" t="s">
        <v>3320</v>
      </c>
      <c r="L192" s="89"/>
      <c r="M192" s="70">
        <v>1067.021728515625</v>
      </c>
      <c r="N192" s="70">
        <v>4729.62060546875</v>
      </c>
      <c r="O192" s="71"/>
      <c r="P192" s="72"/>
      <c r="Q192" s="72"/>
      <c r="R192" s="84"/>
      <c r="S192" s="48">
        <v>1</v>
      </c>
      <c r="T192" s="48">
        <v>1</v>
      </c>
      <c r="U192" s="49">
        <v>0</v>
      </c>
      <c r="V192" s="49">
        <v>0</v>
      </c>
      <c r="W192" s="49">
        <v>0</v>
      </c>
      <c r="X192" s="49">
        <v>0.99999899999999997</v>
      </c>
      <c r="Y192" s="49">
        <v>0</v>
      </c>
      <c r="Z192" s="49" t="s">
        <v>3489</v>
      </c>
      <c r="AA192" s="73">
        <v>192</v>
      </c>
      <c r="AB192" s="73"/>
      <c r="AC192" s="74"/>
      <c r="AD192" s="76">
        <v>8690</v>
      </c>
      <c r="AE192" s="76">
        <v>13694</v>
      </c>
      <c r="AF192" s="76">
        <v>169396</v>
      </c>
      <c r="AG192" s="76">
        <v>620</v>
      </c>
      <c r="AH192" s="76">
        <v>-28800</v>
      </c>
      <c r="AI192" s="76" t="s">
        <v>2017</v>
      </c>
      <c r="AJ192" s="76" t="s">
        <v>2245</v>
      </c>
      <c r="AK192" s="79" t="s">
        <v>2415</v>
      </c>
      <c r="AL192" s="76" t="s">
        <v>432</v>
      </c>
      <c r="AM192" s="78">
        <v>41509.362615740742</v>
      </c>
      <c r="AN192" s="76" t="s">
        <v>493</v>
      </c>
      <c r="AO192" s="79" t="s">
        <v>2994</v>
      </c>
      <c r="AP192" s="76" t="s">
        <v>65</v>
      </c>
      <c r="AQ192" s="48" t="s">
        <v>1157</v>
      </c>
      <c r="AR192" s="48" t="s">
        <v>1157</v>
      </c>
      <c r="AS192" s="48" t="s">
        <v>1236</v>
      </c>
      <c r="AT192" s="48" t="s">
        <v>1236</v>
      </c>
      <c r="AU192" s="48" t="s">
        <v>1278</v>
      </c>
      <c r="AV192" s="48" t="s">
        <v>1278</v>
      </c>
      <c r="AW192" s="93" t="s">
        <v>3667</v>
      </c>
      <c r="AX192" s="93" t="s">
        <v>3667</v>
      </c>
      <c r="AY192" s="93" t="s">
        <v>3877</v>
      </c>
      <c r="AZ192" s="93" t="s">
        <v>3877</v>
      </c>
    </row>
    <row r="193" spans="1:52" x14ac:dyDescent="0.25">
      <c r="A193" s="63" t="s">
        <v>688</v>
      </c>
      <c r="B193" s="64"/>
      <c r="C193" s="64"/>
      <c r="D193" s="65"/>
      <c r="E193" s="86"/>
      <c r="F193" s="85" t="s">
        <v>2678</v>
      </c>
      <c r="G193" s="87"/>
      <c r="H193" s="67" t="s">
        <v>688</v>
      </c>
      <c r="I193" s="68"/>
      <c r="J193" s="88"/>
      <c r="K193" s="67" t="s">
        <v>3321</v>
      </c>
      <c r="L193" s="89"/>
      <c r="M193" s="70">
        <v>8440.0537109375</v>
      </c>
      <c r="N193" s="70">
        <v>7321.21630859375</v>
      </c>
      <c r="O193" s="71"/>
      <c r="P193" s="72"/>
      <c r="Q193" s="72"/>
      <c r="R193" s="84"/>
      <c r="S193" s="48">
        <v>1</v>
      </c>
      <c r="T193" s="48">
        <v>1</v>
      </c>
      <c r="U193" s="49">
        <v>0</v>
      </c>
      <c r="V193" s="49">
        <v>0</v>
      </c>
      <c r="W193" s="49">
        <v>0</v>
      </c>
      <c r="X193" s="49">
        <v>0.99999899999999997</v>
      </c>
      <c r="Y193" s="49">
        <v>0</v>
      </c>
      <c r="Z193" s="49" t="s">
        <v>3489</v>
      </c>
      <c r="AA193" s="73">
        <v>193</v>
      </c>
      <c r="AB193" s="73"/>
      <c r="AC193" s="74"/>
      <c r="AD193" s="76">
        <v>129</v>
      </c>
      <c r="AE193" s="76">
        <v>187</v>
      </c>
      <c r="AF193" s="76">
        <v>146213</v>
      </c>
      <c r="AG193" s="76">
        <v>1362</v>
      </c>
      <c r="AH193" s="76">
        <v>32400</v>
      </c>
      <c r="AI193" s="76" t="s">
        <v>2018</v>
      </c>
      <c r="AJ193" s="76" t="s">
        <v>2246</v>
      </c>
      <c r="AK193" s="76"/>
      <c r="AL193" s="76" t="s">
        <v>441</v>
      </c>
      <c r="AM193" s="78">
        <v>40341.518935185188</v>
      </c>
      <c r="AN193" s="76" t="s">
        <v>493</v>
      </c>
      <c r="AO193" s="79" t="s">
        <v>2995</v>
      </c>
      <c r="AP193" s="76" t="s">
        <v>65</v>
      </c>
      <c r="AQ193" s="48"/>
      <c r="AR193" s="48"/>
      <c r="AS193" s="48"/>
      <c r="AT193" s="48"/>
      <c r="AU193" s="48"/>
      <c r="AV193" s="48"/>
      <c r="AW193" s="93" t="s">
        <v>3668</v>
      </c>
      <c r="AX193" s="93" t="s">
        <v>3668</v>
      </c>
      <c r="AY193" s="93" t="s">
        <v>3878</v>
      </c>
      <c r="AZ193" s="93" t="s">
        <v>3878</v>
      </c>
    </row>
    <row r="194" spans="1:52" x14ac:dyDescent="0.25">
      <c r="A194" s="63" t="s">
        <v>689</v>
      </c>
      <c r="B194" s="64"/>
      <c r="C194" s="64"/>
      <c r="D194" s="65"/>
      <c r="E194" s="86"/>
      <c r="F194" s="85" t="s">
        <v>2679</v>
      </c>
      <c r="G194" s="87"/>
      <c r="H194" s="67" t="s">
        <v>689</v>
      </c>
      <c r="I194" s="68"/>
      <c r="J194" s="88"/>
      <c r="K194" s="67" t="s">
        <v>3322</v>
      </c>
      <c r="L194" s="89"/>
      <c r="M194" s="70">
        <v>475.05435180664063</v>
      </c>
      <c r="N194" s="70">
        <v>5131.18701171875</v>
      </c>
      <c r="O194" s="71"/>
      <c r="P194" s="72"/>
      <c r="Q194" s="72"/>
      <c r="R194" s="84"/>
      <c r="S194" s="48">
        <v>1</v>
      </c>
      <c r="T194" s="48">
        <v>1</v>
      </c>
      <c r="U194" s="49">
        <v>0</v>
      </c>
      <c r="V194" s="49">
        <v>0</v>
      </c>
      <c r="W194" s="49">
        <v>0</v>
      </c>
      <c r="X194" s="49">
        <v>0.99999899999999997</v>
      </c>
      <c r="Y194" s="49">
        <v>0</v>
      </c>
      <c r="Z194" s="49" t="s">
        <v>3489</v>
      </c>
      <c r="AA194" s="73">
        <v>194</v>
      </c>
      <c r="AB194" s="73"/>
      <c r="AC194" s="74"/>
      <c r="AD194" s="76">
        <v>255</v>
      </c>
      <c r="AE194" s="76">
        <v>193</v>
      </c>
      <c r="AF194" s="76">
        <v>22523</v>
      </c>
      <c r="AG194" s="76">
        <v>449</v>
      </c>
      <c r="AH194" s="76">
        <v>-28800</v>
      </c>
      <c r="AI194" s="76" t="s">
        <v>2019</v>
      </c>
      <c r="AJ194" s="76" t="s">
        <v>2247</v>
      </c>
      <c r="AK194" s="79" t="s">
        <v>2416</v>
      </c>
      <c r="AL194" s="76" t="s">
        <v>432</v>
      </c>
      <c r="AM194" s="78">
        <v>41978.292847222219</v>
      </c>
      <c r="AN194" s="76" t="s">
        <v>493</v>
      </c>
      <c r="AO194" s="79" t="s">
        <v>2996</v>
      </c>
      <c r="AP194" s="76" t="s">
        <v>65</v>
      </c>
      <c r="AQ194" s="48"/>
      <c r="AR194" s="48"/>
      <c r="AS194" s="48"/>
      <c r="AT194" s="48"/>
      <c r="AU194" s="48"/>
      <c r="AV194" s="48"/>
      <c r="AW194" s="93" t="s">
        <v>992</v>
      </c>
      <c r="AX194" s="93" t="s">
        <v>992</v>
      </c>
      <c r="AY194" s="93" t="s">
        <v>3744</v>
      </c>
      <c r="AZ194" s="93" t="s">
        <v>3744</v>
      </c>
    </row>
    <row r="195" spans="1:52" x14ac:dyDescent="0.25">
      <c r="A195" s="63" t="s">
        <v>690</v>
      </c>
      <c r="B195" s="64"/>
      <c r="C195" s="64"/>
      <c r="D195" s="65"/>
      <c r="E195" s="86"/>
      <c r="F195" s="85" t="s">
        <v>2680</v>
      </c>
      <c r="G195" s="87"/>
      <c r="H195" s="67" t="s">
        <v>690</v>
      </c>
      <c r="I195" s="68"/>
      <c r="J195" s="88"/>
      <c r="K195" s="67" t="s">
        <v>3323</v>
      </c>
      <c r="L195" s="89"/>
      <c r="M195" s="70">
        <v>6794.02978515625</v>
      </c>
      <c r="N195" s="70">
        <v>6939.31884765625</v>
      </c>
      <c r="O195" s="71"/>
      <c r="P195" s="72"/>
      <c r="Q195" s="72"/>
      <c r="R195" s="84"/>
      <c r="S195" s="48">
        <v>1</v>
      </c>
      <c r="T195" s="48">
        <v>1</v>
      </c>
      <c r="U195" s="49">
        <v>0</v>
      </c>
      <c r="V195" s="49">
        <v>0</v>
      </c>
      <c r="W195" s="49">
        <v>0</v>
      </c>
      <c r="X195" s="49">
        <v>0.99999899999999997</v>
      </c>
      <c r="Y195" s="49">
        <v>0</v>
      </c>
      <c r="Z195" s="49" t="s">
        <v>3489</v>
      </c>
      <c r="AA195" s="73">
        <v>195</v>
      </c>
      <c r="AB195" s="73"/>
      <c r="AC195" s="74"/>
      <c r="AD195" s="76">
        <v>153</v>
      </c>
      <c r="AE195" s="76">
        <v>259</v>
      </c>
      <c r="AF195" s="76">
        <v>7127</v>
      </c>
      <c r="AG195" s="76">
        <v>0</v>
      </c>
      <c r="AH195" s="76"/>
      <c r="AI195" s="76" t="s">
        <v>2020</v>
      </c>
      <c r="AJ195" s="76" t="s">
        <v>373</v>
      </c>
      <c r="AK195" s="76"/>
      <c r="AL195" s="76"/>
      <c r="AM195" s="78">
        <v>42792.552754629629</v>
      </c>
      <c r="AN195" s="76" t="s">
        <v>493</v>
      </c>
      <c r="AO195" s="79" t="s">
        <v>2997</v>
      </c>
      <c r="AP195" s="76" t="s">
        <v>65</v>
      </c>
      <c r="AQ195" s="48"/>
      <c r="AR195" s="48"/>
      <c r="AS195" s="48"/>
      <c r="AT195" s="48"/>
      <c r="AU195" s="48" t="s">
        <v>1279</v>
      </c>
      <c r="AV195" s="48" t="s">
        <v>1279</v>
      </c>
      <c r="AW195" s="93" t="s">
        <v>3669</v>
      </c>
      <c r="AX195" s="93" t="s">
        <v>3669</v>
      </c>
      <c r="AY195" s="93" t="s">
        <v>3879</v>
      </c>
      <c r="AZ195" s="93" t="s">
        <v>3879</v>
      </c>
    </row>
    <row r="196" spans="1:52" x14ac:dyDescent="0.25">
      <c r="A196" s="63" t="s">
        <v>691</v>
      </c>
      <c r="B196" s="64"/>
      <c r="C196" s="64"/>
      <c r="D196" s="65"/>
      <c r="E196" s="86"/>
      <c r="F196" s="85" t="s">
        <v>2681</v>
      </c>
      <c r="G196" s="87"/>
      <c r="H196" s="67" t="s">
        <v>691</v>
      </c>
      <c r="I196" s="68"/>
      <c r="J196" s="88"/>
      <c r="K196" s="67" t="s">
        <v>3324</v>
      </c>
      <c r="L196" s="89"/>
      <c r="M196" s="70">
        <v>6834.7685546875</v>
      </c>
      <c r="N196" s="70">
        <v>572.3797607421875</v>
      </c>
      <c r="O196" s="71"/>
      <c r="P196" s="72"/>
      <c r="Q196" s="72"/>
      <c r="R196" s="84"/>
      <c r="S196" s="48">
        <v>0</v>
      </c>
      <c r="T196" s="48">
        <v>1</v>
      </c>
      <c r="U196" s="49">
        <v>0</v>
      </c>
      <c r="V196" s="49">
        <v>1.1235999999999999E-2</v>
      </c>
      <c r="W196" s="49">
        <v>2.1739000000000001E-2</v>
      </c>
      <c r="X196" s="49">
        <v>0.55074999999999996</v>
      </c>
      <c r="Y196" s="49">
        <v>0</v>
      </c>
      <c r="Z196" s="49">
        <v>0</v>
      </c>
      <c r="AA196" s="73">
        <v>196</v>
      </c>
      <c r="AB196" s="73"/>
      <c r="AC196" s="74"/>
      <c r="AD196" s="76">
        <v>56</v>
      </c>
      <c r="AE196" s="76">
        <v>1</v>
      </c>
      <c r="AF196" s="76">
        <v>18</v>
      </c>
      <c r="AG196" s="76">
        <v>26</v>
      </c>
      <c r="AH196" s="76"/>
      <c r="AI196" s="76"/>
      <c r="AJ196" s="76" t="s">
        <v>2248</v>
      </c>
      <c r="AK196" s="76"/>
      <c r="AL196" s="76"/>
      <c r="AM196" s="78">
        <v>43090.442407407405</v>
      </c>
      <c r="AN196" s="76" t="s">
        <v>493</v>
      </c>
      <c r="AO196" s="79" t="s">
        <v>2998</v>
      </c>
      <c r="AP196" s="76" t="s">
        <v>65</v>
      </c>
      <c r="AQ196" s="48" t="s">
        <v>248</v>
      </c>
      <c r="AR196" s="48" t="s">
        <v>248</v>
      </c>
      <c r="AS196" s="48" t="s">
        <v>266</v>
      </c>
      <c r="AT196" s="48" t="s">
        <v>266</v>
      </c>
      <c r="AU196" s="48"/>
      <c r="AV196" s="48"/>
      <c r="AW196" s="93" t="s">
        <v>3582</v>
      </c>
      <c r="AX196" s="93" t="s">
        <v>3582</v>
      </c>
      <c r="AY196" s="93" t="s">
        <v>3792</v>
      </c>
      <c r="AZ196" s="93" t="s">
        <v>3792</v>
      </c>
    </row>
    <row r="197" spans="1:52" x14ac:dyDescent="0.25">
      <c r="A197" s="63" t="s">
        <v>692</v>
      </c>
      <c r="B197" s="64"/>
      <c r="C197" s="64"/>
      <c r="D197" s="65"/>
      <c r="E197" s="86"/>
      <c r="F197" s="85" t="s">
        <v>2682</v>
      </c>
      <c r="G197" s="87"/>
      <c r="H197" s="67" t="s">
        <v>692</v>
      </c>
      <c r="I197" s="68"/>
      <c r="J197" s="88"/>
      <c r="K197" s="67" t="s">
        <v>3325</v>
      </c>
      <c r="L197" s="89"/>
      <c r="M197" s="70">
        <v>1626.3916015625</v>
      </c>
      <c r="N197" s="70">
        <v>1650.705810546875</v>
      </c>
      <c r="O197" s="71"/>
      <c r="P197" s="72"/>
      <c r="Q197" s="72"/>
      <c r="R197" s="84"/>
      <c r="S197" s="48">
        <v>0</v>
      </c>
      <c r="T197" s="48">
        <v>2</v>
      </c>
      <c r="U197" s="49">
        <v>4</v>
      </c>
      <c r="V197" s="49">
        <v>0.25</v>
      </c>
      <c r="W197" s="49">
        <v>0</v>
      </c>
      <c r="X197" s="49">
        <v>1.298244</v>
      </c>
      <c r="Y197" s="49">
        <v>0</v>
      </c>
      <c r="Z197" s="49">
        <v>0</v>
      </c>
      <c r="AA197" s="73">
        <v>197</v>
      </c>
      <c r="AB197" s="73"/>
      <c r="AC197" s="74"/>
      <c r="AD197" s="76">
        <v>33462</v>
      </c>
      <c r="AE197" s="76">
        <v>44209</v>
      </c>
      <c r="AF197" s="76">
        <v>353003</v>
      </c>
      <c r="AG197" s="76">
        <v>1470</v>
      </c>
      <c r="AH197" s="76">
        <v>-18000</v>
      </c>
      <c r="AI197" s="76" t="s">
        <v>2021</v>
      </c>
      <c r="AJ197" s="76" t="s">
        <v>2249</v>
      </c>
      <c r="AK197" s="79" t="s">
        <v>2417</v>
      </c>
      <c r="AL197" s="76" t="s">
        <v>435</v>
      </c>
      <c r="AM197" s="78">
        <v>41320.736921296295</v>
      </c>
      <c r="AN197" s="76" t="s">
        <v>493</v>
      </c>
      <c r="AO197" s="79" t="s">
        <v>2999</v>
      </c>
      <c r="AP197" s="76" t="s">
        <v>65</v>
      </c>
      <c r="AQ197" s="48"/>
      <c r="AR197" s="48"/>
      <c r="AS197" s="48"/>
      <c r="AT197" s="48"/>
      <c r="AU197" s="48" t="s">
        <v>1280</v>
      </c>
      <c r="AV197" s="48" t="s">
        <v>1280</v>
      </c>
      <c r="AW197" s="93" t="s">
        <v>3670</v>
      </c>
      <c r="AX197" s="93" t="s">
        <v>3670</v>
      </c>
      <c r="AY197" s="93" t="s">
        <v>3880</v>
      </c>
      <c r="AZ197" s="93" t="s">
        <v>3880</v>
      </c>
    </row>
    <row r="198" spans="1:52" x14ac:dyDescent="0.25">
      <c r="A198" s="63" t="s">
        <v>848</v>
      </c>
      <c r="B198" s="64"/>
      <c r="C198" s="64"/>
      <c r="D198" s="65"/>
      <c r="E198" s="86"/>
      <c r="F198" s="85" t="s">
        <v>2683</v>
      </c>
      <c r="G198" s="87"/>
      <c r="H198" s="67" t="s">
        <v>848</v>
      </c>
      <c r="I198" s="68"/>
      <c r="J198" s="88"/>
      <c r="K198" s="67" t="s">
        <v>3326</v>
      </c>
      <c r="L198" s="89"/>
      <c r="M198" s="70">
        <v>1399.203125</v>
      </c>
      <c r="N198" s="70">
        <v>2793.56298828125</v>
      </c>
      <c r="O198" s="71"/>
      <c r="P198" s="72"/>
      <c r="Q198" s="72"/>
      <c r="R198" s="84"/>
      <c r="S198" s="48">
        <v>1</v>
      </c>
      <c r="T198" s="48">
        <v>0</v>
      </c>
      <c r="U198" s="49">
        <v>0</v>
      </c>
      <c r="V198" s="49">
        <v>0.16666700000000001</v>
      </c>
      <c r="W198" s="49">
        <v>0</v>
      </c>
      <c r="X198" s="49">
        <v>0.70175299999999996</v>
      </c>
      <c r="Y198" s="49">
        <v>0</v>
      </c>
      <c r="Z198" s="49">
        <v>0</v>
      </c>
      <c r="AA198" s="73">
        <v>198</v>
      </c>
      <c r="AB198" s="73"/>
      <c r="AC198" s="74"/>
      <c r="AD198" s="76">
        <v>5489</v>
      </c>
      <c r="AE198" s="76">
        <v>24644</v>
      </c>
      <c r="AF198" s="76">
        <v>288962</v>
      </c>
      <c r="AG198" s="76">
        <v>80874</v>
      </c>
      <c r="AH198" s="76">
        <v>-28800</v>
      </c>
      <c r="AI198" s="76" t="s">
        <v>2022</v>
      </c>
      <c r="AJ198" s="76" t="s">
        <v>378</v>
      </c>
      <c r="AK198" s="79" t="s">
        <v>2418</v>
      </c>
      <c r="AL198" s="76" t="s">
        <v>432</v>
      </c>
      <c r="AM198" s="78">
        <v>41478.679409722223</v>
      </c>
      <c r="AN198" s="76" t="s">
        <v>493</v>
      </c>
      <c r="AO198" s="79" t="s">
        <v>3000</v>
      </c>
      <c r="AP198" s="76" t="s">
        <v>64</v>
      </c>
      <c r="AQ198" s="48"/>
      <c r="AR198" s="48"/>
      <c r="AS198" s="48"/>
      <c r="AT198" s="48"/>
      <c r="AU198" s="48"/>
      <c r="AV198" s="48"/>
      <c r="AW198" s="48"/>
      <c r="AX198" s="48"/>
      <c r="AY198" s="48"/>
      <c r="AZ198" s="48"/>
    </row>
    <row r="199" spans="1:52" x14ac:dyDescent="0.25">
      <c r="A199" s="63" t="s">
        <v>185</v>
      </c>
      <c r="B199" s="64"/>
      <c r="C199" s="64"/>
      <c r="D199" s="65"/>
      <c r="E199" s="86"/>
      <c r="F199" s="85" t="s">
        <v>458</v>
      </c>
      <c r="G199" s="87"/>
      <c r="H199" s="67" t="s">
        <v>185</v>
      </c>
      <c r="I199" s="68"/>
      <c r="J199" s="88"/>
      <c r="K199" s="67" t="s">
        <v>3327</v>
      </c>
      <c r="L199" s="89"/>
      <c r="M199" s="70">
        <v>4792.3193359375</v>
      </c>
      <c r="N199" s="70">
        <v>693.2862548828125</v>
      </c>
      <c r="O199" s="71"/>
      <c r="P199" s="72"/>
      <c r="Q199" s="72"/>
      <c r="R199" s="84"/>
      <c r="S199" s="48">
        <v>1</v>
      </c>
      <c r="T199" s="48">
        <v>1</v>
      </c>
      <c r="U199" s="49">
        <v>4</v>
      </c>
      <c r="V199" s="49">
        <v>0.25</v>
      </c>
      <c r="W199" s="49">
        <v>0</v>
      </c>
      <c r="X199" s="49">
        <v>1.298244</v>
      </c>
      <c r="Y199" s="49">
        <v>0</v>
      </c>
      <c r="Z199" s="49">
        <v>0</v>
      </c>
      <c r="AA199" s="73">
        <v>199</v>
      </c>
      <c r="AB199" s="73"/>
      <c r="AC199" s="74"/>
      <c r="AD199" s="76">
        <v>35703</v>
      </c>
      <c r="AE199" s="76">
        <v>57391</v>
      </c>
      <c r="AF199" s="76">
        <v>238298</v>
      </c>
      <c r="AG199" s="76">
        <v>157504</v>
      </c>
      <c r="AH199" s="76">
        <v>0</v>
      </c>
      <c r="AI199" s="76" t="s">
        <v>340</v>
      </c>
      <c r="AJ199" s="76" t="s">
        <v>381</v>
      </c>
      <c r="AK199" s="79" t="s">
        <v>408</v>
      </c>
      <c r="AL199" s="76" t="s">
        <v>446</v>
      </c>
      <c r="AM199" s="78">
        <v>41429.78056712963</v>
      </c>
      <c r="AN199" s="76" t="s">
        <v>493</v>
      </c>
      <c r="AO199" s="79" t="s">
        <v>500</v>
      </c>
      <c r="AP199" s="76" t="s">
        <v>65</v>
      </c>
      <c r="AQ199" s="48" t="s">
        <v>1190</v>
      </c>
      <c r="AR199" s="48" t="s">
        <v>1190</v>
      </c>
      <c r="AS199" s="48" t="s">
        <v>264</v>
      </c>
      <c r="AT199" s="48" t="s">
        <v>264</v>
      </c>
      <c r="AU199" s="48" t="s">
        <v>1297</v>
      </c>
      <c r="AV199" s="48" t="s">
        <v>1297</v>
      </c>
      <c r="AW199" s="93" t="s">
        <v>3671</v>
      </c>
      <c r="AX199" s="93" t="s">
        <v>3671</v>
      </c>
      <c r="AY199" s="93" t="s">
        <v>3881</v>
      </c>
      <c r="AZ199" s="93" t="s">
        <v>3881</v>
      </c>
    </row>
    <row r="200" spans="1:52" x14ac:dyDescent="0.25">
      <c r="A200" s="63" t="s">
        <v>693</v>
      </c>
      <c r="B200" s="64"/>
      <c r="C200" s="64"/>
      <c r="D200" s="65"/>
      <c r="E200" s="86"/>
      <c r="F200" s="85" t="s">
        <v>2684</v>
      </c>
      <c r="G200" s="87"/>
      <c r="H200" s="67" t="s">
        <v>693</v>
      </c>
      <c r="I200" s="68"/>
      <c r="J200" s="88"/>
      <c r="K200" s="67" t="s">
        <v>3328</v>
      </c>
      <c r="L200" s="89"/>
      <c r="M200" s="70">
        <v>9250.6318359375</v>
      </c>
      <c r="N200" s="70">
        <v>1319.562255859375</v>
      </c>
      <c r="O200" s="71"/>
      <c r="P200" s="72"/>
      <c r="Q200" s="72"/>
      <c r="R200" s="84"/>
      <c r="S200" s="48">
        <v>1</v>
      </c>
      <c r="T200" s="48">
        <v>1</v>
      </c>
      <c r="U200" s="49">
        <v>0</v>
      </c>
      <c r="V200" s="49">
        <v>0</v>
      </c>
      <c r="W200" s="49">
        <v>0</v>
      </c>
      <c r="X200" s="49">
        <v>0.99999899999999997</v>
      </c>
      <c r="Y200" s="49">
        <v>0</v>
      </c>
      <c r="Z200" s="49" t="s">
        <v>3489</v>
      </c>
      <c r="AA200" s="73">
        <v>200</v>
      </c>
      <c r="AB200" s="73"/>
      <c r="AC200" s="74"/>
      <c r="AD200" s="76">
        <v>2763</v>
      </c>
      <c r="AE200" s="76">
        <v>5026</v>
      </c>
      <c r="AF200" s="76">
        <v>651033</v>
      </c>
      <c r="AG200" s="76">
        <v>2169</v>
      </c>
      <c r="AH200" s="76">
        <v>-28800</v>
      </c>
      <c r="AI200" s="76" t="s">
        <v>2023</v>
      </c>
      <c r="AJ200" s="76" t="s">
        <v>2250</v>
      </c>
      <c r="AK200" s="79" t="s">
        <v>2419</v>
      </c>
      <c r="AL200" s="76" t="s">
        <v>432</v>
      </c>
      <c r="AM200" s="78">
        <v>42209.007037037038</v>
      </c>
      <c r="AN200" s="76" t="s">
        <v>493</v>
      </c>
      <c r="AO200" s="79" t="s">
        <v>3001</v>
      </c>
      <c r="AP200" s="76" t="s">
        <v>65</v>
      </c>
      <c r="AQ200" s="48" t="s">
        <v>1158</v>
      </c>
      <c r="AR200" s="48" t="s">
        <v>1158</v>
      </c>
      <c r="AS200" s="48" t="s">
        <v>1237</v>
      </c>
      <c r="AT200" s="48" t="s">
        <v>1237</v>
      </c>
      <c r="AU200" s="48" t="s">
        <v>1281</v>
      </c>
      <c r="AV200" s="48" t="s">
        <v>1281</v>
      </c>
      <c r="AW200" s="93" t="s">
        <v>3672</v>
      </c>
      <c r="AX200" s="93" t="s">
        <v>3672</v>
      </c>
      <c r="AY200" s="93" t="s">
        <v>3882</v>
      </c>
      <c r="AZ200" s="93" t="s">
        <v>3882</v>
      </c>
    </row>
    <row r="201" spans="1:52" x14ac:dyDescent="0.25">
      <c r="A201" s="63" t="s">
        <v>694</v>
      </c>
      <c r="B201" s="64"/>
      <c r="C201" s="64"/>
      <c r="D201" s="65"/>
      <c r="E201" s="86"/>
      <c r="F201" s="85" t="s">
        <v>2685</v>
      </c>
      <c r="G201" s="87"/>
      <c r="H201" s="67" t="s">
        <v>694</v>
      </c>
      <c r="I201" s="68"/>
      <c r="J201" s="88"/>
      <c r="K201" s="67" t="s">
        <v>3329</v>
      </c>
      <c r="L201" s="89"/>
      <c r="M201" s="70">
        <v>6432.82666015625</v>
      </c>
      <c r="N201" s="70">
        <v>1089.595947265625</v>
      </c>
      <c r="O201" s="71"/>
      <c r="P201" s="72"/>
      <c r="Q201" s="72"/>
      <c r="R201" s="84"/>
      <c r="S201" s="48">
        <v>1</v>
      </c>
      <c r="T201" s="48">
        <v>1</v>
      </c>
      <c r="U201" s="49">
        <v>0</v>
      </c>
      <c r="V201" s="49">
        <v>0</v>
      </c>
      <c r="W201" s="49">
        <v>0</v>
      </c>
      <c r="X201" s="49">
        <v>0.99999899999999997</v>
      </c>
      <c r="Y201" s="49">
        <v>0</v>
      </c>
      <c r="Z201" s="49" t="s">
        <v>3489</v>
      </c>
      <c r="AA201" s="73">
        <v>201</v>
      </c>
      <c r="AB201" s="73"/>
      <c r="AC201" s="74"/>
      <c r="AD201" s="76">
        <v>141</v>
      </c>
      <c r="AE201" s="76">
        <v>138</v>
      </c>
      <c r="AF201" s="76">
        <v>71959</v>
      </c>
      <c r="AG201" s="76">
        <v>2</v>
      </c>
      <c r="AH201" s="76">
        <v>-18000</v>
      </c>
      <c r="AI201" s="76"/>
      <c r="AJ201" s="76"/>
      <c r="AK201" s="76"/>
      <c r="AL201" s="76" t="s">
        <v>440</v>
      </c>
      <c r="AM201" s="78">
        <v>41860.775266203702</v>
      </c>
      <c r="AN201" s="76" t="s">
        <v>493</v>
      </c>
      <c r="AO201" s="79" t="s">
        <v>3002</v>
      </c>
      <c r="AP201" s="76" t="s">
        <v>65</v>
      </c>
      <c r="AQ201" s="48" t="s">
        <v>1159</v>
      </c>
      <c r="AR201" s="48" t="s">
        <v>1159</v>
      </c>
      <c r="AS201" s="48" t="s">
        <v>267</v>
      </c>
      <c r="AT201" s="48" t="s">
        <v>267</v>
      </c>
      <c r="AU201" s="48"/>
      <c r="AV201" s="48"/>
      <c r="AW201" s="93" t="s">
        <v>3673</v>
      </c>
      <c r="AX201" s="93" t="s">
        <v>3673</v>
      </c>
      <c r="AY201" s="93" t="s">
        <v>3883</v>
      </c>
      <c r="AZ201" s="93" t="s">
        <v>3883</v>
      </c>
    </row>
    <row r="202" spans="1:52" x14ac:dyDescent="0.25">
      <c r="A202" s="63" t="s">
        <v>695</v>
      </c>
      <c r="B202" s="64"/>
      <c r="C202" s="64"/>
      <c r="D202" s="65"/>
      <c r="E202" s="86"/>
      <c r="F202" s="85" t="s">
        <v>2686</v>
      </c>
      <c r="G202" s="87"/>
      <c r="H202" s="67" t="s">
        <v>695</v>
      </c>
      <c r="I202" s="68"/>
      <c r="J202" s="88"/>
      <c r="K202" s="67" t="s">
        <v>3330</v>
      </c>
      <c r="L202" s="89"/>
      <c r="M202" s="70">
        <v>1090.9688720703125</v>
      </c>
      <c r="N202" s="70">
        <v>2181.087890625</v>
      </c>
      <c r="O202" s="71"/>
      <c r="P202" s="72"/>
      <c r="Q202" s="72"/>
      <c r="R202" s="84"/>
      <c r="S202" s="48">
        <v>0</v>
      </c>
      <c r="T202" s="48">
        <v>1</v>
      </c>
      <c r="U202" s="49">
        <v>0</v>
      </c>
      <c r="V202" s="49">
        <v>1</v>
      </c>
      <c r="W202" s="49">
        <v>0</v>
      </c>
      <c r="X202" s="49">
        <v>0.99999899999999997</v>
      </c>
      <c r="Y202" s="49">
        <v>0</v>
      </c>
      <c r="Z202" s="49">
        <v>0</v>
      </c>
      <c r="AA202" s="73">
        <v>202</v>
      </c>
      <c r="AB202" s="73"/>
      <c r="AC202" s="74"/>
      <c r="AD202" s="76">
        <v>418</v>
      </c>
      <c r="AE202" s="76">
        <v>1124</v>
      </c>
      <c r="AF202" s="76">
        <v>25069</v>
      </c>
      <c r="AG202" s="76">
        <v>65514</v>
      </c>
      <c r="AH202" s="76"/>
      <c r="AI202" s="76" t="s">
        <v>2024</v>
      </c>
      <c r="AJ202" s="76" t="s">
        <v>2251</v>
      </c>
      <c r="AK202" s="76"/>
      <c r="AL202" s="76"/>
      <c r="AM202" s="78">
        <v>42798.480729166666</v>
      </c>
      <c r="AN202" s="76" t="s">
        <v>493</v>
      </c>
      <c r="AO202" s="79" t="s">
        <v>3003</v>
      </c>
      <c r="AP202" s="76" t="s">
        <v>65</v>
      </c>
      <c r="AQ202" s="48"/>
      <c r="AR202" s="48"/>
      <c r="AS202" s="48"/>
      <c r="AT202" s="48"/>
      <c r="AU202" s="48"/>
      <c r="AV202" s="48"/>
      <c r="AW202" s="93" t="s">
        <v>3674</v>
      </c>
      <c r="AX202" s="93" t="s">
        <v>3674</v>
      </c>
      <c r="AY202" s="93" t="s">
        <v>3884</v>
      </c>
      <c r="AZ202" s="93" t="s">
        <v>3884</v>
      </c>
    </row>
    <row r="203" spans="1:52" x14ac:dyDescent="0.25">
      <c r="A203" s="63" t="s">
        <v>849</v>
      </c>
      <c r="B203" s="64"/>
      <c r="C203" s="64"/>
      <c r="D203" s="65"/>
      <c r="E203" s="86"/>
      <c r="F203" s="85" t="s">
        <v>2687</v>
      </c>
      <c r="G203" s="87"/>
      <c r="H203" s="67" t="s">
        <v>849</v>
      </c>
      <c r="I203" s="68"/>
      <c r="J203" s="88"/>
      <c r="K203" s="67" t="s">
        <v>3331</v>
      </c>
      <c r="L203" s="89"/>
      <c r="M203" s="70">
        <v>2000.0009765625</v>
      </c>
      <c r="N203" s="70">
        <v>5707.70703125</v>
      </c>
      <c r="O203" s="71"/>
      <c r="P203" s="72"/>
      <c r="Q203" s="72"/>
      <c r="R203" s="84"/>
      <c r="S203" s="48">
        <v>1</v>
      </c>
      <c r="T203" s="48">
        <v>0</v>
      </c>
      <c r="U203" s="49">
        <v>0</v>
      </c>
      <c r="V203" s="49">
        <v>1</v>
      </c>
      <c r="W203" s="49">
        <v>0</v>
      </c>
      <c r="X203" s="49">
        <v>0.99999899999999997</v>
      </c>
      <c r="Y203" s="49">
        <v>0</v>
      </c>
      <c r="Z203" s="49">
        <v>0</v>
      </c>
      <c r="AA203" s="73">
        <v>203</v>
      </c>
      <c r="AB203" s="73"/>
      <c r="AC203" s="74"/>
      <c r="AD203" s="76">
        <v>734</v>
      </c>
      <c r="AE203" s="76">
        <v>768</v>
      </c>
      <c r="AF203" s="76">
        <v>3301</v>
      </c>
      <c r="AG203" s="76">
        <v>19206</v>
      </c>
      <c r="AH203" s="76">
        <v>-28800</v>
      </c>
      <c r="AI203" s="76" t="s">
        <v>2025</v>
      </c>
      <c r="AJ203" s="76" t="s">
        <v>2252</v>
      </c>
      <c r="AK203" s="76"/>
      <c r="AL203" s="76" t="s">
        <v>432</v>
      </c>
      <c r="AM203" s="78">
        <v>42061.999861111108</v>
      </c>
      <c r="AN203" s="76" t="s">
        <v>493</v>
      </c>
      <c r="AO203" s="79" t="s">
        <v>3004</v>
      </c>
      <c r="AP203" s="76" t="s">
        <v>64</v>
      </c>
      <c r="AQ203" s="48"/>
      <c r="AR203" s="48"/>
      <c r="AS203" s="48"/>
      <c r="AT203" s="48"/>
      <c r="AU203" s="48"/>
      <c r="AV203" s="48"/>
      <c r="AW203" s="48"/>
      <c r="AX203" s="48"/>
      <c r="AY203" s="48"/>
      <c r="AZ203" s="48"/>
    </row>
    <row r="204" spans="1:52" x14ac:dyDescent="0.25">
      <c r="A204" s="63" t="s">
        <v>696</v>
      </c>
      <c r="B204" s="64"/>
      <c r="C204" s="64"/>
      <c r="D204" s="65"/>
      <c r="E204" s="86"/>
      <c r="F204" s="85" t="s">
        <v>2688</v>
      </c>
      <c r="G204" s="87"/>
      <c r="H204" s="67" t="s">
        <v>696</v>
      </c>
      <c r="I204" s="68"/>
      <c r="J204" s="88"/>
      <c r="K204" s="67" t="s">
        <v>3332</v>
      </c>
      <c r="L204" s="89"/>
      <c r="M204" s="70">
        <v>3849.70068359375</v>
      </c>
      <c r="N204" s="70">
        <v>8755.3515625</v>
      </c>
      <c r="O204" s="71"/>
      <c r="P204" s="72"/>
      <c r="Q204" s="72"/>
      <c r="R204" s="84"/>
      <c r="S204" s="48">
        <v>0</v>
      </c>
      <c r="T204" s="48">
        <v>1</v>
      </c>
      <c r="U204" s="49">
        <v>0</v>
      </c>
      <c r="V204" s="49">
        <v>1</v>
      </c>
      <c r="W204" s="49">
        <v>0</v>
      </c>
      <c r="X204" s="49">
        <v>0.99999899999999997</v>
      </c>
      <c r="Y204" s="49">
        <v>0</v>
      </c>
      <c r="Z204" s="49">
        <v>0</v>
      </c>
      <c r="AA204" s="73">
        <v>204</v>
      </c>
      <c r="AB204" s="73"/>
      <c r="AC204" s="74"/>
      <c r="AD204" s="76">
        <v>4596</v>
      </c>
      <c r="AE204" s="76">
        <v>3258</v>
      </c>
      <c r="AF204" s="76">
        <v>60278</v>
      </c>
      <c r="AG204" s="76">
        <v>4609</v>
      </c>
      <c r="AH204" s="76"/>
      <c r="AI204" s="76" t="s">
        <v>2026</v>
      </c>
      <c r="AJ204" s="76" t="s">
        <v>2253</v>
      </c>
      <c r="AK204" s="79" t="s">
        <v>2420</v>
      </c>
      <c r="AL204" s="76"/>
      <c r="AM204" s="78">
        <v>42318.77480324074</v>
      </c>
      <c r="AN204" s="76" t="s">
        <v>493</v>
      </c>
      <c r="AO204" s="79" t="s">
        <v>3005</v>
      </c>
      <c r="AP204" s="76" t="s">
        <v>65</v>
      </c>
      <c r="AQ204" s="48"/>
      <c r="AR204" s="48"/>
      <c r="AS204" s="48"/>
      <c r="AT204" s="48"/>
      <c r="AU204" s="48"/>
      <c r="AV204" s="48"/>
      <c r="AW204" s="93" t="s">
        <v>3675</v>
      </c>
      <c r="AX204" s="93" t="s">
        <v>3675</v>
      </c>
      <c r="AY204" s="93" t="s">
        <v>3885</v>
      </c>
      <c r="AZ204" s="93" t="s">
        <v>3885</v>
      </c>
    </row>
    <row r="205" spans="1:52" x14ac:dyDescent="0.25">
      <c r="A205" s="63" t="s">
        <v>850</v>
      </c>
      <c r="B205" s="64"/>
      <c r="C205" s="64"/>
      <c r="D205" s="65"/>
      <c r="E205" s="86"/>
      <c r="F205" s="85" t="s">
        <v>2689</v>
      </c>
      <c r="G205" s="87"/>
      <c r="H205" s="67" t="s">
        <v>850</v>
      </c>
      <c r="I205" s="68"/>
      <c r="J205" s="88"/>
      <c r="K205" s="67" t="s">
        <v>3333</v>
      </c>
      <c r="L205" s="89"/>
      <c r="M205" s="70">
        <v>1471.153076171875</v>
      </c>
      <c r="N205" s="70">
        <v>7923.517578125</v>
      </c>
      <c r="O205" s="71"/>
      <c r="P205" s="72"/>
      <c r="Q205" s="72"/>
      <c r="R205" s="84"/>
      <c r="S205" s="48">
        <v>1</v>
      </c>
      <c r="T205" s="48">
        <v>0</v>
      </c>
      <c r="U205" s="49">
        <v>0</v>
      </c>
      <c r="V205" s="49">
        <v>1</v>
      </c>
      <c r="W205" s="49">
        <v>0</v>
      </c>
      <c r="X205" s="49">
        <v>0.99999899999999997</v>
      </c>
      <c r="Y205" s="49">
        <v>0</v>
      </c>
      <c r="Z205" s="49">
        <v>0</v>
      </c>
      <c r="AA205" s="73">
        <v>205</v>
      </c>
      <c r="AB205" s="73"/>
      <c r="AC205" s="74"/>
      <c r="AD205" s="76">
        <v>7113</v>
      </c>
      <c r="AE205" s="76">
        <v>34957</v>
      </c>
      <c r="AF205" s="76">
        <v>38339</v>
      </c>
      <c r="AG205" s="76">
        <v>1073</v>
      </c>
      <c r="AH205" s="76">
        <v>0</v>
      </c>
      <c r="AI205" s="76" t="s">
        <v>2027</v>
      </c>
      <c r="AJ205" s="76" t="s">
        <v>374</v>
      </c>
      <c r="AK205" s="79" t="s">
        <v>2421</v>
      </c>
      <c r="AL205" s="76" t="s">
        <v>446</v>
      </c>
      <c r="AM205" s="78">
        <v>42533.313599537039</v>
      </c>
      <c r="AN205" s="76" t="s">
        <v>493</v>
      </c>
      <c r="AO205" s="79" t="s">
        <v>3006</v>
      </c>
      <c r="AP205" s="76" t="s">
        <v>64</v>
      </c>
      <c r="AQ205" s="48"/>
      <c r="AR205" s="48"/>
      <c r="AS205" s="48"/>
      <c r="AT205" s="48"/>
      <c r="AU205" s="48"/>
      <c r="AV205" s="48"/>
      <c r="AW205" s="48"/>
      <c r="AX205" s="48"/>
      <c r="AY205" s="48"/>
      <c r="AZ205" s="48"/>
    </row>
    <row r="206" spans="1:52" x14ac:dyDescent="0.25">
      <c r="A206" s="63" t="s">
        <v>697</v>
      </c>
      <c r="B206" s="64"/>
      <c r="C206" s="64"/>
      <c r="D206" s="65"/>
      <c r="E206" s="86"/>
      <c r="F206" s="85" t="s">
        <v>2690</v>
      </c>
      <c r="G206" s="87"/>
      <c r="H206" s="67" t="s">
        <v>697</v>
      </c>
      <c r="I206" s="68"/>
      <c r="J206" s="88"/>
      <c r="K206" s="67" t="s">
        <v>3334</v>
      </c>
      <c r="L206" s="89"/>
      <c r="M206" s="70">
        <v>7163.373046875</v>
      </c>
      <c r="N206" s="70">
        <v>583.7470703125</v>
      </c>
      <c r="O206" s="71"/>
      <c r="P206" s="72"/>
      <c r="Q206" s="72"/>
      <c r="R206" s="84"/>
      <c r="S206" s="48">
        <v>0</v>
      </c>
      <c r="T206" s="48">
        <v>1</v>
      </c>
      <c r="U206" s="49">
        <v>0</v>
      </c>
      <c r="V206" s="49">
        <v>1</v>
      </c>
      <c r="W206" s="49">
        <v>0</v>
      </c>
      <c r="X206" s="49">
        <v>0.99999899999999997</v>
      </c>
      <c r="Y206" s="49">
        <v>0</v>
      </c>
      <c r="Z206" s="49">
        <v>0</v>
      </c>
      <c r="AA206" s="73">
        <v>206</v>
      </c>
      <c r="AB206" s="73"/>
      <c r="AC206" s="74"/>
      <c r="AD206" s="76">
        <v>472</v>
      </c>
      <c r="AE206" s="76">
        <v>238</v>
      </c>
      <c r="AF206" s="76">
        <v>141410</v>
      </c>
      <c r="AG206" s="76">
        <v>175818</v>
      </c>
      <c r="AH206" s="76">
        <v>-28800</v>
      </c>
      <c r="AI206" s="76" t="s">
        <v>2028</v>
      </c>
      <c r="AJ206" s="76" t="s">
        <v>2254</v>
      </c>
      <c r="AK206" s="79" t="s">
        <v>2422</v>
      </c>
      <c r="AL206" s="76" t="s">
        <v>432</v>
      </c>
      <c r="AM206" s="78">
        <v>41784.817662037036</v>
      </c>
      <c r="AN206" s="76" t="s">
        <v>493</v>
      </c>
      <c r="AO206" s="79" t="s">
        <v>3007</v>
      </c>
      <c r="AP206" s="76" t="s">
        <v>65</v>
      </c>
      <c r="AQ206" s="48"/>
      <c r="AR206" s="48"/>
      <c r="AS206" s="48"/>
      <c r="AT206" s="48"/>
      <c r="AU206" s="48"/>
      <c r="AV206" s="48"/>
      <c r="AW206" s="93" t="s">
        <v>3676</v>
      </c>
      <c r="AX206" s="93" t="s">
        <v>3676</v>
      </c>
      <c r="AY206" s="93" t="s">
        <v>3886</v>
      </c>
      <c r="AZ206" s="93" t="s">
        <v>3886</v>
      </c>
    </row>
    <row r="207" spans="1:52" x14ac:dyDescent="0.25">
      <c r="A207" s="63" t="s">
        <v>851</v>
      </c>
      <c r="B207" s="64"/>
      <c r="C207" s="64"/>
      <c r="D207" s="65"/>
      <c r="E207" s="86"/>
      <c r="F207" s="85" t="s">
        <v>2691</v>
      </c>
      <c r="G207" s="87"/>
      <c r="H207" s="67" t="s">
        <v>851</v>
      </c>
      <c r="I207" s="68"/>
      <c r="J207" s="88"/>
      <c r="K207" s="67" t="s">
        <v>3335</v>
      </c>
      <c r="L207" s="89"/>
      <c r="M207" s="70">
        <v>3541.26025390625</v>
      </c>
      <c r="N207" s="70">
        <v>1743.4906005859375</v>
      </c>
      <c r="O207" s="71"/>
      <c r="P207" s="72"/>
      <c r="Q207" s="72"/>
      <c r="R207" s="84"/>
      <c r="S207" s="48">
        <v>1</v>
      </c>
      <c r="T207" s="48">
        <v>0</v>
      </c>
      <c r="U207" s="49">
        <v>0</v>
      </c>
      <c r="V207" s="49">
        <v>1</v>
      </c>
      <c r="W207" s="49">
        <v>0</v>
      </c>
      <c r="X207" s="49">
        <v>0.99999899999999997</v>
      </c>
      <c r="Y207" s="49">
        <v>0</v>
      </c>
      <c r="Z207" s="49">
        <v>0</v>
      </c>
      <c r="AA207" s="73">
        <v>207</v>
      </c>
      <c r="AB207" s="73"/>
      <c r="AC207" s="74"/>
      <c r="AD207" s="76">
        <v>736</v>
      </c>
      <c r="AE207" s="76">
        <v>11358</v>
      </c>
      <c r="AF207" s="76">
        <v>75153</v>
      </c>
      <c r="AG207" s="76">
        <v>103589</v>
      </c>
      <c r="AH207" s="76">
        <v>-28800</v>
      </c>
      <c r="AI207" s="76" t="s">
        <v>2029</v>
      </c>
      <c r="AJ207" s="76" t="s">
        <v>2255</v>
      </c>
      <c r="AK207" s="79" t="s">
        <v>2423</v>
      </c>
      <c r="AL207" s="76" t="s">
        <v>432</v>
      </c>
      <c r="AM207" s="78">
        <v>40453.039467592593</v>
      </c>
      <c r="AN207" s="76" t="s">
        <v>493</v>
      </c>
      <c r="AO207" s="79" t="s">
        <v>3008</v>
      </c>
      <c r="AP207" s="76" t="s">
        <v>64</v>
      </c>
      <c r="AQ207" s="48"/>
      <c r="AR207" s="48"/>
      <c r="AS207" s="48"/>
      <c r="AT207" s="48"/>
      <c r="AU207" s="48"/>
      <c r="AV207" s="48"/>
      <c r="AW207" s="48"/>
      <c r="AX207" s="48"/>
      <c r="AY207" s="48"/>
      <c r="AZ207" s="48"/>
    </row>
    <row r="208" spans="1:52" x14ac:dyDescent="0.25">
      <c r="A208" s="63" t="s">
        <v>698</v>
      </c>
      <c r="B208" s="64"/>
      <c r="C208" s="64"/>
      <c r="D208" s="65"/>
      <c r="E208" s="86"/>
      <c r="F208" s="85" t="s">
        <v>2692</v>
      </c>
      <c r="G208" s="87"/>
      <c r="H208" s="67" t="s">
        <v>698</v>
      </c>
      <c r="I208" s="68"/>
      <c r="J208" s="88"/>
      <c r="K208" s="67" t="s">
        <v>3336</v>
      </c>
      <c r="L208" s="89"/>
      <c r="M208" s="70">
        <v>7709.06982421875</v>
      </c>
      <c r="N208" s="70">
        <v>2736.569580078125</v>
      </c>
      <c r="O208" s="71"/>
      <c r="P208" s="72"/>
      <c r="Q208" s="72"/>
      <c r="R208" s="84"/>
      <c r="S208" s="48">
        <v>0</v>
      </c>
      <c r="T208" s="48">
        <v>1</v>
      </c>
      <c r="U208" s="49">
        <v>0</v>
      </c>
      <c r="V208" s="49">
        <v>1.1235999999999999E-2</v>
      </c>
      <c r="W208" s="49">
        <v>2.1739000000000001E-2</v>
      </c>
      <c r="X208" s="49">
        <v>0.55074999999999996</v>
      </c>
      <c r="Y208" s="49">
        <v>0</v>
      </c>
      <c r="Z208" s="49">
        <v>0</v>
      </c>
      <c r="AA208" s="73">
        <v>208</v>
      </c>
      <c r="AB208" s="73"/>
      <c r="AC208" s="74"/>
      <c r="AD208" s="76">
        <v>70</v>
      </c>
      <c r="AE208" s="76">
        <v>1</v>
      </c>
      <c r="AF208" s="76">
        <v>12</v>
      </c>
      <c r="AG208" s="76">
        <v>24</v>
      </c>
      <c r="AH208" s="76"/>
      <c r="AI208" s="76"/>
      <c r="AJ208" s="76" t="s">
        <v>2248</v>
      </c>
      <c r="AK208" s="76"/>
      <c r="AL208" s="76"/>
      <c r="AM208" s="78">
        <v>43090.448506944442</v>
      </c>
      <c r="AN208" s="76" t="s">
        <v>493</v>
      </c>
      <c r="AO208" s="79" t="s">
        <v>3009</v>
      </c>
      <c r="AP208" s="76" t="s">
        <v>65</v>
      </c>
      <c r="AQ208" s="48" t="s">
        <v>248</v>
      </c>
      <c r="AR208" s="48" t="s">
        <v>248</v>
      </c>
      <c r="AS208" s="48" t="s">
        <v>266</v>
      </c>
      <c r="AT208" s="48" t="s">
        <v>266</v>
      </c>
      <c r="AU208" s="48"/>
      <c r="AV208" s="48"/>
      <c r="AW208" s="93" t="s">
        <v>3582</v>
      </c>
      <c r="AX208" s="93" t="s">
        <v>3582</v>
      </c>
      <c r="AY208" s="93" t="s">
        <v>3792</v>
      </c>
      <c r="AZ208" s="93" t="s">
        <v>3792</v>
      </c>
    </row>
    <row r="209" spans="1:52" x14ac:dyDescent="0.25">
      <c r="A209" s="63" t="s">
        <v>699</v>
      </c>
      <c r="B209" s="64"/>
      <c r="C209" s="64"/>
      <c r="D209" s="65"/>
      <c r="E209" s="86"/>
      <c r="F209" s="85" t="s">
        <v>2693</v>
      </c>
      <c r="G209" s="87"/>
      <c r="H209" s="67" t="s">
        <v>699</v>
      </c>
      <c r="I209" s="68"/>
      <c r="J209" s="88"/>
      <c r="K209" s="67" t="s">
        <v>3337</v>
      </c>
      <c r="L209" s="89"/>
      <c r="M209" s="70">
        <v>2220.914306640625</v>
      </c>
      <c r="N209" s="70">
        <v>1040.03076171875</v>
      </c>
      <c r="O209" s="71"/>
      <c r="P209" s="72"/>
      <c r="Q209" s="72"/>
      <c r="R209" s="84"/>
      <c r="S209" s="48">
        <v>0</v>
      </c>
      <c r="T209" s="48">
        <v>1</v>
      </c>
      <c r="U209" s="49">
        <v>0</v>
      </c>
      <c r="V209" s="49">
        <v>1.1235999999999999E-2</v>
      </c>
      <c r="W209" s="49">
        <v>2.1739000000000001E-2</v>
      </c>
      <c r="X209" s="49">
        <v>0.55074999999999996</v>
      </c>
      <c r="Y209" s="49">
        <v>0</v>
      </c>
      <c r="Z209" s="49">
        <v>0</v>
      </c>
      <c r="AA209" s="73">
        <v>209</v>
      </c>
      <c r="AB209" s="73"/>
      <c r="AC209" s="74"/>
      <c r="AD209" s="76">
        <v>77</v>
      </c>
      <c r="AE209" s="76">
        <v>1</v>
      </c>
      <c r="AF209" s="76">
        <v>6</v>
      </c>
      <c r="AG209" s="76">
        <v>6</v>
      </c>
      <c r="AH209" s="76"/>
      <c r="AI209" s="76"/>
      <c r="AJ209" s="76" t="s">
        <v>2256</v>
      </c>
      <c r="AK209" s="76"/>
      <c r="AL209" s="76"/>
      <c r="AM209" s="78">
        <v>43090.43304398148</v>
      </c>
      <c r="AN209" s="76" t="s">
        <v>493</v>
      </c>
      <c r="AO209" s="79" t="s">
        <v>3010</v>
      </c>
      <c r="AP209" s="76" t="s">
        <v>65</v>
      </c>
      <c r="AQ209" s="48" t="s">
        <v>251</v>
      </c>
      <c r="AR209" s="48" t="s">
        <v>251</v>
      </c>
      <c r="AS209" s="48" t="s">
        <v>266</v>
      </c>
      <c r="AT209" s="48" t="s">
        <v>266</v>
      </c>
      <c r="AU209" s="48"/>
      <c r="AV209" s="48"/>
      <c r="AW209" s="93" t="s">
        <v>3571</v>
      </c>
      <c r="AX209" s="93" t="s">
        <v>3571</v>
      </c>
      <c r="AY209" s="93" t="s">
        <v>3781</v>
      </c>
      <c r="AZ209" s="93" t="s">
        <v>3781</v>
      </c>
    </row>
    <row r="210" spans="1:52" x14ac:dyDescent="0.25">
      <c r="A210" s="63" t="s">
        <v>700</v>
      </c>
      <c r="B210" s="64"/>
      <c r="C210" s="64"/>
      <c r="D210" s="65"/>
      <c r="E210" s="86"/>
      <c r="F210" s="85" t="s">
        <v>460</v>
      </c>
      <c r="G210" s="87"/>
      <c r="H210" s="67" t="s">
        <v>700</v>
      </c>
      <c r="I210" s="68"/>
      <c r="J210" s="88"/>
      <c r="K210" s="67" t="s">
        <v>3338</v>
      </c>
      <c r="L210" s="89"/>
      <c r="M210" s="70">
        <v>8995.44921875</v>
      </c>
      <c r="N210" s="70">
        <v>7535.982421875</v>
      </c>
      <c r="O210" s="71"/>
      <c r="P210" s="72"/>
      <c r="Q210" s="72"/>
      <c r="R210" s="84"/>
      <c r="S210" s="48">
        <v>0</v>
      </c>
      <c r="T210" s="48">
        <v>1</v>
      </c>
      <c r="U210" s="49">
        <v>0</v>
      </c>
      <c r="V210" s="49">
        <v>1.1235999999999999E-2</v>
      </c>
      <c r="W210" s="49">
        <v>2.1739000000000001E-2</v>
      </c>
      <c r="X210" s="49">
        <v>0.55074999999999996</v>
      </c>
      <c r="Y210" s="49">
        <v>0</v>
      </c>
      <c r="Z210" s="49">
        <v>0</v>
      </c>
      <c r="AA210" s="73">
        <v>210</v>
      </c>
      <c r="AB210" s="73"/>
      <c r="AC210" s="74"/>
      <c r="AD210" s="76">
        <v>97</v>
      </c>
      <c r="AE210" s="76">
        <v>0</v>
      </c>
      <c r="AF210" s="76">
        <v>1</v>
      </c>
      <c r="AG210" s="76">
        <v>1</v>
      </c>
      <c r="AH210" s="76"/>
      <c r="AI210" s="76"/>
      <c r="AJ210" s="76" t="s">
        <v>2257</v>
      </c>
      <c r="AK210" s="76"/>
      <c r="AL210" s="76"/>
      <c r="AM210" s="78">
        <v>43090.431863425925</v>
      </c>
      <c r="AN210" s="76" t="s">
        <v>493</v>
      </c>
      <c r="AO210" s="79" t="s">
        <v>3011</v>
      </c>
      <c r="AP210" s="76" t="s">
        <v>65</v>
      </c>
      <c r="AQ210" s="48" t="s">
        <v>248</v>
      </c>
      <c r="AR210" s="48" t="s">
        <v>248</v>
      </c>
      <c r="AS210" s="48" t="s">
        <v>266</v>
      </c>
      <c r="AT210" s="48" t="s">
        <v>266</v>
      </c>
      <c r="AU210" s="48"/>
      <c r="AV210" s="48"/>
      <c r="AW210" s="93" t="s">
        <v>3582</v>
      </c>
      <c r="AX210" s="93" t="s">
        <v>3582</v>
      </c>
      <c r="AY210" s="93" t="s">
        <v>3792</v>
      </c>
      <c r="AZ210" s="93" t="s">
        <v>3792</v>
      </c>
    </row>
    <row r="211" spans="1:52" x14ac:dyDescent="0.25">
      <c r="A211" s="63" t="s">
        <v>187</v>
      </c>
      <c r="B211" s="64"/>
      <c r="C211" s="64"/>
      <c r="D211" s="65"/>
      <c r="E211" s="86"/>
      <c r="F211" s="85" t="s">
        <v>463</v>
      </c>
      <c r="G211" s="87"/>
      <c r="H211" s="67" t="s">
        <v>187</v>
      </c>
      <c r="I211" s="68"/>
      <c r="J211" s="88"/>
      <c r="K211" s="67" t="s">
        <v>3339</v>
      </c>
      <c r="L211" s="89"/>
      <c r="M211" s="70">
        <v>4351.35009765625</v>
      </c>
      <c r="N211" s="70">
        <v>508.87200927734375</v>
      </c>
      <c r="O211" s="71"/>
      <c r="P211" s="72"/>
      <c r="Q211" s="72"/>
      <c r="R211" s="84"/>
      <c r="S211" s="48">
        <v>0</v>
      </c>
      <c r="T211" s="48">
        <v>3</v>
      </c>
      <c r="U211" s="49">
        <v>6</v>
      </c>
      <c r="V211" s="49">
        <v>0.33333299999999999</v>
      </c>
      <c r="W211" s="49">
        <v>0</v>
      </c>
      <c r="X211" s="49">
        <v>1.9189160000000001</v>
      </c>
      <c r="Y211" s="49">
        <v>0</v>
      </c>
      <c r="Z211" s="49">
        <v>0</v>
      </c>
      <c r="AA211" s="73">
        <v>211</v>
      </c>
      <c r="AB211" s="73"/>
      <c r="AC211" s="74"/>
      <c r="AD211" s="76">
        <v>2939</v>
      </c>
      <c r="AE211" s="76">
        <v>2682</v>
      </c>
      <c r="AF211" s="76">
        <v>31373</v>
      </c>
      <c r="AG211" s="76">
        <v>867</v>
      </c>
      <c r="AH211" s="76">
        <v>-39600</v>
      </c>
      <c r="AI211" s="76" t="s">
        <v>344</v>
      </c>
      <c r="AJ211" s="76" t="s">
        <v>385</v>
      </c>
      <c r="AK211" s="79" t="s">
        <v>412</v>
      </c>
      <c r="AL211" s="76" t="s">
        <v>437</v>
      </c>
      <c r="AM211" s="78">
        <v>40855.835902777777</v>
      </c>
      <c r="AN211" s="76" t="s">
        <v>493</v>
      </c>
      <c r="AO211" s="79" t="s">
        <v>504</v>
      </c>
      <c r="AP211" s="76" t="s">
        <v>65</v>
      </c>
      <c r="AQ211" s="48"/>
      <c r="AR211" s="48"/>
      <c r="AS211" s="48"/>
      <c r="AT211" s="48"/>
      <c r="AU211" s="48" t="s">
        <v>1282</v>
      </c>
      <c r="AV211" s="48" t="s">
        <v>1282</v>
      </c>
      <c r="AW211" s="93" t="s">
        <v>3677</v>
      </c>
      <c r="AX211" s="93" t="s">
        <v>3677</v>
      </c>
      <c r="AY211" s="93" t="s">
        <v>3887</v>
      </c>
      <c r="AZ211" s="93" t="s">
        <v>3887</v>
      </c>
    </row>
    <row r="212" spans="1:52" x14ac:dyDescent="0.25">
      <c r="A212" s="63" t="s">
        <v>852</v>
      </c>
      <c r="B212" s="64"/>
      <c r="C212" s="64"/>
      <c r="D212" s="65"/>
      <c r="E212" s="86"/>
      <c r="F212" s="85" t="s">
        <v>2694</v>
      </c>
      <c r="G212" s="87"/>
      <c r="H212" s="67" t="s">
        <v>852</v>
      </c>
      <c r="I212" s="68"/>
      <c r="J212" s="88"/>
      <c r="K212" s="67" t="s">
        <v>3340</v>
      </c>
      <c r="L212" s="89"/>
      <c r="M212" s="70">
        <v>7503.59912109375</v>
      </c>
      <c r="N212" s="70">
        <v>1321.516357421875</v>
      </c>
      <c r="O212" s="71"/>
      <c r="P212" s="72"/>
      <c r="Q212" s="72"/>
      <c r="R212" s="84"/>
      <c r="S212" s="48">
        <v>1</v>
      </c>
      <c r="T212" s="48">
        <v>0</v>
      </c>
      <c r="U212" s="49">
        <v>0</v>
      </c>
      <c r="V212" s="49">
        <v>0.2</v>
      </c>
      <c r="W212" s="49">
        <v>0</v>
      </c>
      <c r="X212" s="49">
        <v>0.693693</v>
      </c>
      <c r="Y212" s="49">
        <v>0</v>
      </c>
      <c r="Z212" s="49">
        <v>0</v>
      </c>
      <c r="AA212" s="73">
        <v>212</v>
      </c>
      <c r="AB212" s="73"/>
      <c r="AC212" s="74"/>
      <c r="AD212" s="76">
        <v>11396</v>
      </c>
      <c r="AE212" s="76">
        <v>11228</v>
      </c>
      <c r="AF212" s="76">
        <v>85416</v>
      </c>
      <c r="AG212" s="76">
        <v>10076</v>
      </c>
      <c r="AH212" s="76">
        <v>0</v>
      </c>
      <c r="AI212" s="76" t="s">
        <v>2030</v>
      </c>
      <c r="AJ212" s="76"/>
      <c r="AK212" s="79" t="s">
        <v>2424</v>
      </c>
      <c r="AL212" s="76" t="s">
        <v>2513</v>
      </c>
      <c r="AM212" s="78">
        <v>40894.695567129631</v>
      </c>
      <c r="AN212" s="76" t="s">
        <v>493</v>
      </c>
      <c r="AO212" s="79" t="s">
        <v>3012</v>
      </c>
      <c r="AP212" s="76" t="s">
        <v>64</v>
      </c>
      <c r="AQ212" s="48"/>
      <c r="AR212" s="48"/>
      <c r="AS212" s="48"/>
      <c r="AT212" s="48"/>
      <c r="AU212" s="48"/>
      <c r="AV212" s="48"/>
      <c r="AW212" s="48"/>
      <c r="AX212" s="48"/>
      <c r="AY212" s="48"/>
      <c r="AZ212" s="48"/>
    </row>
    <row r="213" spans="1:52" x14ac:dyDescent="0.25">
      <c r="A213" s="63" t="s">
        <v>853</v>
      </c>
      <c r="B213" s="64"/>
      <c r="C213" s="64"/>
      <c r="D213" s="65"/>
      <c r="E213" s="86"/>
      <c r="F213" s="85" t="s">
        <v>2695</v>
      </c>
      <c r="G213" s="87"/>
      <c r="H213" s="67" t="s">
        <v>853</v>
      </c>
      <c r="I213" s="68"/>
      <c r="J213" s="88"/>
      <c r="K213" s="67" t="s">
        <v>3341</v>
      </c>
      <c r="L213" s="89"/>
      <c r="M213" s="70">
        <v>5732.81787109375</v>
      </c>
      <c r="N213" s="70">
        <v>113.68862915039063</v>
      </c>
      <c r="O213" s="71"/>
      <c r="P213" s="72"/>
      <c r="Q213" s="72"/>
      <c r="R213" s="84"/>
      <c r="S213" s="48">
        <v>1</v>
      </c>
      <c r="T213" s="48">
        <v>0</v>
      </c>
      <c r="U213" s="49">
        <v>0</v>
      </c>
      <c r="V213" s="49">
        <v>0.2</v>
      </c>
      <c r="W213" s="49">
        <v>0</v>
      </c>
      <c r="X213" s="49">
        <v>0.693693</v>
      </c>
      <c r="Y213" s="49">
        <v>0</v>
      </c>
      <c r="Z213" s="49">
        <v>0</v>
      </c>
      <c r="AA213" s="73">
        <v>213</v>
      </c>
      <c r="AB213" s="73"/>
      <c r="AC213" s="74"/>
      <c r="AD213" s="76">
        <v>22749</v>
      </c>
      <c r="AE213" s="76">
        <v>24279</v>
      </c>
      <c r="AF213" s="76">
        <v>164504</v>
      </c>
      <c r="AG213" s="76">
        <v>3809</v>
      </c>
      <c r="AH213" s="76">
        <v>-21600</v>
      </c>
      <c r="AI213" s="76" t="s">
        <v>2031</v>
      </c>
      <c r="AJ213" s="76"/>
      <c r="AK213" s="79" t="s">
        <v>2425</v>
      </c>
      <c r="AL213" s="76" t="s">
        <v>434</v>
      </c>
      <c r="AM213" s="78">
        <v>41171.125856481478</v>
      </c>
      <c r="AN213" s="76" t="s">
        <v>493</v>
      </c>
      <c r="AO213" s="79" t="s">
        <v>3013</v>
      </c>
      <c r="AP213" s="76" t="s">
        <v>64</v>
      </c>
      <c r="AQ213" s="48"/>
      <c r="AR213" s="48"/>
      <c r="AS213" s="48"/>
      <c r="AT213" s="48"/>
      <c r="AU213" s="48"/>
      <c r="AV213" s="48"/>
      <c r="AW213" s="48"/>
      <c r="AX213" s="48"/>
      <c r="AY213" s="48"/>
      <c r="AZ213" s="48"/>
    </row>
    <row r="214" spans="1:52" x14ac:dyDescent="0.25">
      <c r="A214" s="63" t="s">
        <v>854</v>
      </c>
      <c r="B214" s="64"/>
      <c r="C214" s="64"/>
      <c r="D214" s="65"/>
      <c r="E214" s="86"/>
      <c r="F214" s="85" t="s">
        <v>2696</v>
      </c>
      <c r="G214" s="87"/>
      <c r="H214" s="67" t="s">
        <v>854</v>
      </c>
      <c r="I214" s="68"/>
      <c r="J214" s="88"/>
      <c r="K214" s="67" t="s">
        <v>3342</v>
      </c>
      <c r="L214" s="89"/>
      <c r="M214" s="70">
        <v>1735.717041015625</v>
      </c>
      <c r="N214" s="70">
        <v>3745.3505859375</v>
      </c>
      <c r="O214" s="71"/>
      <c r="P214" s="72"/>
      <c r="Q214" s="72"/>
      <c r="R214" s="84"/>
      <c r="S214" s="48">
        <v>1</v>
      </c>
      <c r="T214" s="48">
        <v>0</v>
      </c>
      <c r="U214" s="49">
        <v>0</v>
      </c>
      <c r="V214" s="49">
        <v>0.2</v>
      </c>
      <c r="W214" s="49">
        <v>0</v>
      </c>
      <c r="X214" s="49">
        <v>0.693693</v>
      </c>
      <c r="Y214" s="49">
        <v>0</v>
      </c>
      <c r="Z214" s="49">
        <v>0</v>
      </c>
      <c r="AA214" s="73">
        <v>214</v>
      </c>
      <c r="AB214" s="73"/>
      <c r="AC214" s="74"/>
      <c r="AD214" s="76">
        <v>7439</v>
      </c>
      <c r="AE214" s="76">
        <v>22344</v>
      </c>
      <c r="AF214" s="76">
        <v>62461</v>
      </c>
      <c r="AG214" s="76">
        <v>6038</v>
      </c>
      <c r="AH214" s="76">
        <v>-28800</v>
      </c>
      <c r="AI214" s="76" t="s">
        <v>2032</v>
      </c>
      <c r="AJ214" s="76" t="s">
        <v>2258</v>
      </c>
      <c r="AK214" s="79" t="s">
        <v>2426</v>
      </c>
      <c r="AL214" s="76" t="s">
        <v>432</v>
      </c>
      <c r="AM214" s="78">
        <v>41819.732152777775</v>
      </c>
      <c r="AN214" s="76" t="s">
        <v>493</v>
      </c>
      <c r="AO214" s="79" t="s">
        <v>3014</v>
      </c>
      <c r="AP214" s="76" t="s">
        <v>64</v>
      </c>
      <c r="AQ214" s="48"/>
      <c r="AR214" s="48"/>
      <c r="AS214" s="48"/>
      <c r="AT214" s="48"/>
      <c r="AU214" s="48"/>
      <c r="AV214" s="48"/>
      <c r="AW214" s="48"/>
      <c r="AX214" s="48"/>
      <c r="AY214" s="48"/>
      <c r="AZ214" s="48"/>
    </row>
    <row r="215" spans="1:52" x14ac:dyDescent="0.25">
      <c r="A215" s="63" t="s">
        <v>701</v>
      </c>
      <c r="B215" s="64"/>
      <c r="C215" s="64"/>
      <c r="D215" s="65"/>
      <c r="E215" s="86"/>
      <c r="F215" s="85" t="s">
        <v>2697</v>
      </c>
      <c r="G215" s="87"/>
      <c r="H215" s="67" t="s">
        <v>701</v>
      </c>
      <c r="I215" s="68"/>
      <c r="J215" s="88"/>
      <c r="K215" s="67" t="s">
        <v>3343</v>
      </c>
      <c r="L215" s="89"/>
      <c r="M215" s="70">
        <v>4705.46484375</v>
      </c>
      <c r="N215" s="70">
        <v>4372.0126953125</v>
      </c>
      <c r="O215" s="71"/>
      <c r="P215" s="72"/>
      <c r="Q215" s="72"/>
      <c r="R215" s="84"/>
      <c r="S215" s="48">
        <v>0</v>
      </c>
      <c r="T215" s="48">
        <v>1</v>
      </c>
      <c r="U215" s="49">
        <v>0</v>
      </c>
      <c r="V215" s="49">
        <v>1</v>
      </c>
      <c r="W215" s="49">
        <v>0</v>
      </c>
      <c r="X215" s="49">
        <v>0.99999899999999997</v>
      </c>
      <c r="Y215" s="49">
        <v>0</v>
      </c>
      <c r="Z215" s="49">
        <v>0</v>
      </c>
      <c r="AA215" s="73">
        <v>215</v>
      </c>
      <c r="AB215" s="73"/>
      <c r="AC215" s="74"/>
      <c r="AD215" s="76">
        <v>194</v>
      </c>
      <c r="AE215" s="76">
        <v>339</v>
      </c>
      <c r="AF215" s="76">
        <v>42</v>
      </c>
      <c r="AG215" s="76">
        <v>202</v>
      </c>
      <c r="AH215" s="76"/>
      <c r="AI215" s="76" t="s">
        <v>2033</v>
      </c>
      <c r="AJ215" s="76"/>
      <c r="AK215" s="79" t="s">
        <v>2427</v>
      </c>
      <c r="AL215" s="76"/>
      <c r="AM215" s="78">
        <v>43080.275590277779</v>
      </c>
      <c r="AN215" s="76" t="s">
        <v>493</v>
      </c>
      <c r="AO215" s="79" t="s">
        <v>3015</v>
      </c>
      <c r="AP215" s="76" t="s">
        <v>65</v>
      </c>
      <c r="AQ215" s="48"/>
      <c r="AR215" s="48"/>
      <c r="AS215" s="48"/>
      <c r="AT215" s="48"/>
      <c r="AU215" s="48"/>
      <c r="AV215" s="48"/>
      <c r="AW215" s="93" t="s">
        <v>3678</v>
      </c>
      <c r="AX215" s="93" t="s">
        <v>3678</v>
      </c>
      <c r="AY215" s="93" t="s">
        <v>3888</v>
      </c>
      <c r="AZ215" s="93" t="s">
        <v>3888</v>
      </c>
    </row>
    <row r="216" spans="1:52" x14ac:dyDescent="0.25">
      <c r="A216" s="63" t="s">
        <v>855</v>
      </c>
      <c r="B216" s="64"/>
      <c r="C216" s="64"/>
      <c r="D216" s="65"/>
      <c r="E216" s="86"/>
      <c r="F216" s="85" t="s">
        <v>2698</v>
      </c>
      <c r="G216" s="87"/>
      <c r="H216" s="67" t="s">
        <v>855</v>
      </c>
      <c r="I216" s="68"/>
      <c r="J216" s="88"/>
      <c r="K216" s="67" t="s">
        <v>3344</v>
      </c>
      <c r="L216" s="89"/>
      <c r="M216" s="70">
        <v>4677.68701171875</v>
      </c>
      <c r="N216" s="70">
        <v>6145.12158203125</v>
      </c>
      <c r="O216" s="71"/>
      <c r="P216" s="72"/>
      <c r="Q216" s="72"/>
      <c r="R216" s="84"/>
      <c r="S216" s="48">
        <v>1</v>
      </c>
      <c r="T216" s="48">
        <v>0</v>
      </c>
      <c r="U216" s="49">
        <v>0</v>
      </c>
      <c r="V216" s="49">
        <v>1</v>
      </c>
      <c r="W216" s="49">
        <v>0</v>
      </c>
      <c r="X216" s="49">
        <v>0.99999899999999997</v>
      </c>
      <c r="Y216" s="49">
        <v>0</v>
      </c>
      <c r="Z216" s="49">
        <v>0</v>
      </c>
      <c r="AA216" s="73">
        <v>216</v>
      </c>
      <c r="AB216" s="73"/>
      <c r="AC216" s="74"/>
      <c r="AD216" s="76">
        <v>730</v>
      </c>
      <c r="AE216" s="76">
        <v>5084</v>
      </c>
      <c r="AF216" s="76">
        <v>1133</v>
      </c>
      <c r="AG216" s="76">
        <v>294</v>
      </c>
      <c r="AH216" s="76">
        <v>0</v>
      </c>
      <c r="AI216" s="76" t="s">
        <v>2034</v>
      </c>
      <c r="AJ216" s="76" t="s">
        <v>2259</v>
      </c>
      <c r="AK216" s="79" t="s">
        <v>2428</v>
      </c>
      <c r="AL216" s="76" t="s">
        <v>446</v>
      </c>
      <c r="AM216" s="78">
        <v>39862.493611111109</v>
      </c>
      <c r="AN216" s="76" t="s">
        <v>493</v>
      </c>
      <c r="AO216" s="79" t="s">
        <v>3016</v>
      </c>
      <c r="AP216" s="76" t="s">
        <v>64</v>
      </c>
      <c r="AQ216" s="48"/>
      <c r="AR216" s="48"/>
      <c r="AS216" s="48"/>
      <c r="AT216" s="48"/>
      <c r="AU216" s="48"/>
      <c r="AV216" s="48"/>
      <c r="AW216" s="48"/>
      <c r="AX216" s="48"/>
      <c r="AY216" s="48"/>
      <c r="AZ216" s="48"/>
    </row>
    <row r="217" spans="1:52" x14ac:dyDescent="0.25">
      <c r="A217" s="63" t="s">
        <v>702</v>
      </c>
      <c r="B217" s="64"/>
      <c r="C217" s="64"/>
      <c r="D217" s="65"/>
      <c r="E217" s="86"/>
      <c r="F217" s="85" t="s">
        <v>460</v>
      </c>
      <c r="G217" s="87"/>
      <c r="H217" s="67" t="s">
        <v>702</v>
      </c>
      <c r="I217" s="68"/>
      <c r="J217" s="88"/>
      <c r="K217" s="67" t="s">
        <v>3345</v>
      </c>
      <c r="L217" s="89"/>
      <c r="M217" s="70">
        <v>1778.2872314453125</v>
      </c>
      <c r="N217" s="70">
        <v>8234.951171875</v>
      </c>
      <c r="O217" s="71"/>
      <c r="P217" s="72"/>
      <c r="Q217" s="72"/>
      <c r="R217" s="84"/>
      <c r="S217" s="48">
        <v>0</v>
      </c>
      <c r="T217" s="48">
        <v>1</v>
      </c>
      <c r="U217" s="49">
        <v>0</v>
      </c>
      <c r="V217" s="49">
        <v>1</v>
      </c>
      <c r="W217" s="49">
        <v>0</v>
      </c>
      <c r="X217" s="49">
        <v>0.99999899999999997</v>
      </c>
      <c r="Y217" s="49">
        <v>0</v>
      </c>
      <c r="Z217" s="49">
        <v>0</v>
      </c>
      <c r="AA217" s="73">
        <v>217</v>
      </c>
      <c r="AB217" s="73"/>
      <c r="AC217" s="74"/>
      <c r="AD217" s="76">
        <v>198</v>
      </c>
      <c r="AE217" s="76">
        <v>14</v>
      </c>
      <c r="AF217" s="76">
        <v>232</v>
      </c>
      <c r="AG217" s="76">
        <v>95</v>
      </c>
      <c r="AH217" s="76"/>
      <c r="AI217" s="76"/>
      <c r="AJ217" s="76"/>
      <c r="AK217" s="76"/>
      <c r="AL217" s="76"/>
      <c r="AM217" s="78">
        <v>40548.282766203702</v>
      </c>
      <c r="AN217" s="76" t="s">
        <v>493</v>
      </c>
      <c r="AO217" s="79" t="s">
        <v>3017</v>
      </c>
      <c r="AP217" s="76" t="s">
        <v>65</v>
      </c>
      <c r="AQ217" s="48" t="s">
        <v>1160</v>
      </c>
      <c r="AR217" s="48" t="s">
        <v>1160</v>
      </c>
      <c r="AS217" s="48" t="s">
        <v>1238</v>
      </c>
      <c r="AT217" s="48" t="s">
        <v>1238</v>
      </c>
      <c r="AU217" s="48" t="s">
        <v>1283</v>
      </c>
      <c r="AV217" s="48" t="s">
        <v>1283</v>
      </c>
      <c r="AW217" s="93" t="s">
        <v>3679</v>
      </c>
      <c r="AX217" s="93" t="s">
        <v>3679</v>
      </c>
      <c r="AY217" s="93" t="s">
        <v>3889</v>
      </c>
      <c r="AZ217" s="93" t="s">
        <v>3889</v>
      </c>
    </row>
    <row r="218" spans="1:52" x14ac:dyDescent="0.25">
      <c r="A218" s="63" t="s">
        <v>856</v>
      </c>
      <c r="B218" s="64"/>
      <c r="C218" s="64"/>
      <c r="D218" s="65"/>
      <c r="E218" s="86"/>
      <c r="F218" s="85" t="s">
        <v>2699</v>
      </c>
      <c r="G218" s="87"/>
      <c r="H218" s="67" t="s">
        <v>856</v>
      </c>
      <c r="I218" s="68"/>
      <c r="J218" s="88"/>
      <c r="K218" s="67" t="s">
        <v>3346</v>
      </c>
      <c r="L218" s="89"/>
      <c r="M218" s="70">
        <v>4281.27392578125</v>
      </c>
      <c r="N218" s="70">
        <v>8938.216796875</v>
      </c>
      <c r="O218" s="71"/>
      <c r="P218" s="72"/>
      <c r="Q218" s="72"/>
      <c r="R218" s="84"/>
      <c r="S218" s="48">
        <v>1</v>
      </c>
      <c r="T218" s="48">
        <v>0</v>
      </c>
      <c r="U218" s="49">
        <v>0</v>
      </c>
      <c r="V218" s="49">
        <v>1</v>
      </c>
      <c r="W218" s="49">
        <v>0</v>
      </c>
      <c r="X218" s="49">
        <v>0.99999899999999997</v>
      </c>
      <c r="Y218" s="49">
        <v>0</v>
      </c>
      <c r="Z218" s="49">
        <v>0</v>
      </c>
      <c r="AA218" s="73">
        <v>218</v>
      </c>
      <c r="AB218" s="73"/>
      <c r="AC218" s="74"/>
      <c r="AD218" s="76">
        <v>1218</v>
      </c>
      <c r="AE218" s="76">
        <v>3179</v>
      </c>
      <c r="AF218" s="76">
        <v>71745</v>
      </c>
      <c r="AG218" s="76">
        <v>8368</v>
      </c>
      <c r="AH218" s="76">
        <v>-21600</v>
      </c>
      <c r="AI218" s="76" t="s">
        <v>2035</v>
      </c>
      <c r="AJ218" s="76" t="s">
        <v>378</v>
      </c>
      <c r="AK218" s="79" t="s">
        <v>2429</v>
      </c>
      <c r="AL218" s="76" t="s">
        <v>434</v>
      </c>
      <c r="AM218" s="78">
        <v>39801.960509259261</v>
      </c>
      <c r="AN218" s="76" t="s">
        <v>493</v>
      </c>
      <c r="AO218" s="79" t="s">
        <v>3018</v>
      </c>
      <c r="AP218" s="76" t="s">
        <v>64</v>
      </c>
      <c r="AQ218" s="48"/>
      <c r="AR218" s="48"/>
      <c r="AS218" s="48"/>
      <c r="AT218" s="48"/>
      <c r="AU218" s="48"/>
      <c r="AV218" s="48"/>
      <c r="AW218" s="48"/>
      <c r="AX218" s="48"/>
      <c r="AY218" s="48"/>
      <c r="AZ218" s="48"/>
    </row>
    <row r="219" spans="1:52" x14ac:dyDescent="0.25">
      <c r="A219" s="63" t="s">
        <v>703</v>
      </c>
      <c r="B219" s="64"/>
      <c r="C219" s="64"/>
      <c r="D219" s="65"/>
      <c r="E219" s="86"/>
      <c r="F219" s="85" t="s">
        <v>2700</v>
      </c>
      <c r="G219" s="87"/>
      <c r="H219" s="67" t="s">
        <v>703</v>
      </c>
      <c r="I219" s="68"/>
      <c r="J219" s="88"/>
      <c r="K219" s="67" t="s">
        <v>3347</v>
      </c>
      <c r="L219" s="89"/>
      <c r="M219" s="70">
        <v>5276.888671875</v>
      </c>
      <c r="N219" s="70">
        <v>6598.07666015625</v>
      </c>
      <c r="O219" s="71"/>
      <c r="P219" s="72"/>
      <c r="Q219" s="72"/>
      <c r="R219" s="84"/>
      <c r="S219" s="48">
        <v>0</v>
      </c>
      <c r="T219" s="48">
        <v>1</v>
      </c>
      <c r="U219" s="49">
        <v>0</v>
      </c>
      <c r="V219" s="49">
        <v>1</v>
      </c>
      <c r="W219" s="49">
        <v>0</v>
      </c>
      <c r="X219" s="49">
        <v>0.99999899999999997</v>
      </c>
      <c r="Y219" s="49">
        <v>0</v>
      </c>
      <c r="Z219" s="49">
        <v>0</v>
      </c>
      <c r="AA219" s="73">
        <v>219</v>
      </c>
      <c r="AB219" s="73"/>
      <c r="AC219" s="74"/>
      <c r="AD219" s="76">
        <v>514</v>
      </c>
      <c r="AE219" s="76">
        <v>115046</v>
      </c>
      <c r="AF219" s="76">
        <v>6665</v>
      </c>
      <c r="AG219" s="76">
        <v>1654</v>
      </c>
      <c r="AH219" s="76">
        <v>0</v>
      </c>
      <c r="AI219" s="76" t="s">
        <v>2036</v>
      </c>
      <c r="AJ219" s="76" t="s">
        <v>446</v>
      </c>
      <c r="AK219" s="79" t="s">
        <v>2430</v>
      </c>
      <c r="AL219" s="76" t="s">
        <v>446</v>
      </c>
      <c r="AM219" s="78">
        <v>39890.673715277779</v>
      </c>
      <c r="AN219" s="76" t="s">
        <v>493</v>
      </c>
      <c r="AO219" s="79" t="s">
        <v>3019</v>
      </c>
      <c r="AP219" s="76" t="s">
        <v>65</v>
      </c>
      <c r="AQ219" s="48" t="s">
        <v>1161</v>
      </c>
      <c r="AR219" s="48" t="s">
        <v>1161</v>
      </c>
      <c r="AS219" s="48" t="s">
        <v>277</v>
      </c>
      <c r="AT219" s="48" t="s">
        <v>277</v>
      </c>
      <c r="AU219" s="48"/>
      <c r="AV219" s="48"/>
      <c r="AW219" s="93" t="s">
        <v>3680</v>
      </c>
      <c r="AX219" s="93" t="s">
        <v>3680</v>
      </c>
      <c r="AY219" s="93" t="s">
        <v>3890</v>
      </c>
      <c r="AZ219" s="93" t="s">
        <v>3890</v>
      </c>
    </row>
    <row r="220" spans="1:52" x14ac:dyDescent="0.25">
      <c r="A220" s="63" t="s">
        <v>857</v>
      </c>
      <c r="B220" s="64"/>
      <c r="C220" s="64"/>
      <c r="D220" s="65"/>
      <c r="E220" s="86"/>
      <c r="F220" s="85" t="s">
        <v>2701</v>
      </c>
      <c r="G220" s="87"/>
      <c r="H220" s="67" t="s">
        <v>857</v>
      </c>
      <c r="I220" s="68"/>
      <c r="J220" s="88"/>
      <c r="K220" s="67" t="s">
        <v>3348</v>
      </c>
      <c r="L220" s="89"/>
      <c r="M220" s="70">
        <v>2681.68359375</v>
      </c>
      <c r="N220" s="70">
        <v>5900.74365234375</v>
      </c>
      <c r="O220" s="71"/>
      <c r="P220" s="72"/>
      <c r="Q220" s="72"/>
      <c r="R220" s="84"/>
      <c r="S220" s="48">
        <v>1</v>
      </c>
      <c r="T220" s="48">
        <v>0</v>
      </c>
      <c r="U220" s="49">
        <v>0</v>
      </c>
      <c r="V220" s="49">
        <v>1</v>
      </c>
      <c r="W220" s="49">
        <v>0</v>
      </c>
      <c r="X220" s="49">
        <v>0.99999899999999997</v>
      </c>
      <c r="Y220" s="49">
        <v>0</v>
      </c>
      <c r="Z220" s="49">
        <v>0</v>
      </c>
      <c r="AA220" s="73">
        <v>220</v>
      </c>
      <c r="AB220" s="73"/>
      <c r="AC220" s="74"/>
      <c r="AD220" s="76">
        <v>1596</v>
      </c>
      <c r="AE220" s="76">
        <v>75075</v>
      </c>
      <c r="AF220" s="76">
        <v>5799</v>
      </c>
      <c r="AG220" s="76">
        <v>251</v>
      </c>
      <c r="AH220" s="76">
        <v>0</v>
      </c>
      <c r="AI220" s="76" t="s">
        <v>2037</v>
      </c>
      <c r="AJ220" s="76"/>
      <c r="AK220" s="79" t="s">
        <v>2431</v>
      </c>
      <c r="AL220" s="76" t="s">
        <v>446</v>
      </c>
      <c r="AM220" s="78">
        <v>39905.720358796294</v>
      </c>
      <c r="AN220" s="76" t="s">
        <v>493</v>
      </c>
      <c r="AO220" s="79" t="s">
        <v>3020</v>
      </c>
      <c r="AP220" s="76" t="s">
        <v>64</v>
      </c>
      <c r="AQ220" s="48"/>
      <c r="AR220" s="48"/>
      <c r="AS220" s="48"/>
      <c r="AT220" s="48"/>
      <c r="AU220" s="48"/>
      <c r="AV220" s="48"/>
      <c r="AW220" s="48"/>
      <c r="AX220" s="48"/>
      <c r="AY220" s="48"/>
      <c r="AZ220" s="48"/>
    </row>
    <row r="221" spans="1:52" x14ac:dyDescent="0.25">
      <c r="A221" s="63" t="s">
        <v>704</v>
      </c>
      <c r="B221" s="64"/>
      <c r="C221" s="64"/>
      <c r="D221" s="65"/>
      <c r="E221" s="86"/>
      <c r="F221" s="85" t="s">
        <v>2702</v>
      </c>
      <c r="G221" s="87"/>
      <c r="H221" s="67" t="s">
        <v>704</v>
      </c>
      <c r="I221" s="68"/>
      <c r="J221" s="88"/>
      <c r="K221" s="67" t="s">
        <v>3349</v>
      </c>
      <c r="L221" s="89"/>
      <c r="M221" s="70">
        <v>7988.1953125</v>
      </c>
      <c r="N221" s="70">
        <v>1096.6697998046875</v>
      </c>
      <c r="O221" s="71"/>
      <c r="P221" s="72"/>
      <c r="Q221" s="72"/>
      <c r="R221" s="84"/>
      <c r="S221" s="48">
        <v>0</v>
      </c>
      <c r="T221" s="48">
        <v>1</v>
      </c>
      <c r="U221" s="49">
        <v>0</v>
      </c>
      <c r="V221" s="49">
        <v>1.1235999999999999E-2</v>
      </c>
      <c r="W221" s="49">
        <v>2.1739000000000001E-2</v>
      </c>
      <c r="X221" s="49">
        <v>0.55074999999999996</v>
      </c>
      <c r="Y221" s="49">
        <v>0</v>
      </c>
      <c r="Z221" s="49">
        <v>0</v>
      </c>
      <c r="AA221" s="73">
        <v>221</v>
      </c>
      <c r="AB221" s="73"/>
      <c r="AC221" s="74"/>
      <c r="AD221" s="76">
        <v>73</v>
      </c>
      <c r="AE221" s="76">
        <v>0</v>
      </c>
      <c r="AF221" s="76">
        <v>39</v>
      </c>
      <c r="AG221" s="76">
        <v>20</v>
      </c>
      <c r="AH221" s="76"/>
      <c r="AI221" s="76" t="s">
        <v>2038</v>
      </c>
      <c r="AJ221" s="76"/>
      <c r="AK221" s="76"/>
      <c r="AL221" s="76"/>
      <c r="AM221" s="78">
        <v>42954.845775462964</v>
      </c>
      <c r="AN221" s="76" t="s">
        <v>493</v>
      </c>
      <c r="AO221" s="79" t="s">
        <v>3021</v>
      </c>
      <c r="AP221" s="76" t="s">
        <v>65</v>
      </c>
      <c r="AQ221" s="48" t="s">
        <v>251</v>
      </c>
      <c r="AR221" s="48" t="s">
        <v>251</v>
      </c>
      <c r="AS221" s="48" t="s">
        <v>266</v>
      </c>
      <c r="AT221" s="48" t="s">
        <v>266</v>
      </c>
      <c r="AU221" s="48"/>
      <c r="AV221" s="48"/>
      <c r="AW221" s="93" t="s">
        <v>3571</v>
      </c>
      <c r="AX221" s="93" t="s">
        <v>3571</v>
      </c>
      <c r="AY221" s="93" t="s">
        <v>3781</v>
      </c>
      <c r="AZ221" s="93" t="s">
        <v>3781</v>
      </c>
    </row>
    <row r="222" spans="1:52" x14ac:dyDescent="0.25">
      <c r="A222" s="63" t="s">
        <v>705</v>
      </c>
      <c r="B222" s="64"/>
      <c r="C222" s="64"/>
      <c r="D222" s="65"/>
      <c r="E222" s="86"/>
      <c r="F222" s="85" t="s">
        <v>2703</v>
      </c>
      <c r="G222" s="87"/>
      <c r="H222" s="67" t="s">
        <v>705</v>
      </c>
      <c r="I222" s="68"/>
      <c r="J222" s="88"/>
      <c r="K222" s="67" t="s">
        <v>3350</v>
      </c>
      <c r="L222" s="89"/>
      <c r="M222" s="70">
        <v>2612.40380859375</v>
      </c>
      <c r="N222" s="70">
        <v>7975.67822265625</v>
      </c>
      <c r="O222" s="71"/>
      <c r="P222" s="72"/>
      <c r="Q222" s="72"/>
      <c r="R222" s="84"/>
      <c r="S222" s="48">
        <v>1</v>
      </c>
      <c r="T222" s="48">
        <v>1</v>
      </c>
      <c r="U222" s="49">
        <v>0</v>
      </c>
      <c r="V222" s="49">
        <v>0</v>
      </c>
      <c r="W222" s="49">
        <v>0</v>
      </c>
      <c r="X222" s="49">
        <v>0.99999899999999997</v>
      </c>
      <c r="Y222" s="49">
        <v>0</v>
      </c>
      <c r="Z222" s="49" t="s">
        <v>3489</v>
      </c>
      <c r="AA222" s="73">
        <v>222</v>
      </c>
      <c r="AB222" s="73"/>
      <c r="AC222" s="74"/>
      <c r="AD222" s="76">
        <v>279</v>
      </c>
      <c r="AE222" s="76">
        <v>85</v>
      </c>
      <c r="AF222" s="76">
        <v>157</v>
      </c>
      <c r="AG222" s="76">
        <v>35</v>
      </c>
      <c r="AH222" s="76">
        <v>-32400</v>
      </c>
      <c r="AI222" s="76"/>
      <c r="AJ222" s="76" t="s">
        <v>2260</v>
      </c>
      <c r="AK222" s="79" t="s">
        <v>2432</v>
      </c>
      <c r="AL222" s="76" t="s">
        <v>451</v>
      </c>
      <c r="AM222" s="78">
        <v>40162.246493055558</v>
      </c>
      <c r="AN222" s="76" t="s">
        <v>493</v>
      </c>
      <c r="AO222" s="79" t="s">
        <v>3022</v>
      </c>
      <c r="AP222" s="76" t="s">
        <v>65</v>
      </c>
      <c r="AQ222" s="48" t="s">
        <v>1162</v>
      </c>
      <c r="AR222" s="48" t="s">
        <v>1162</v>
      </c>
      <c r="AS222" s="48" t="s">
        <v>1239</v>
      </c>
      <c r="AT222" s="48" t="s">
        <v>1239</v>
      </c>
      <c r="AU222" s="48"/>
      <c r="AV222" s="48"/>
      <c r="AW222" s="93" t="s">
        <v>3681</v>
      </c>
      <c r="AX222" s="93" t="s">
        <v>3681</v>
      </c>
      <c r="AY222" s="93" t="s">
        <v>3891</v>
      </c>
      <c r="AZ222" s="93" t="s">
        <v>3891</v>
      </c>
    </row>
    <row r="223" spans="1:52" x14ac:dyDescent="0.25">
      <c r="A223" s="63" t="s">
        <v>706</v>
      </c>
      <c r="B223" s="64"/>
      <c r="C223" s="64"/>
      <c r="D223" s="65"/>
      <c r="E223" s="86"/>
      <c r="F223" s="85" t="s">
        <v>2704</v>
      </c>
      <c r="G223" s="87"/>
      <c r="H223" s="67" t="s">
        <v>706</v>
      </c>
      <c r="I223" s="68"/>
      <c r="J223" s="88"/>
      <c r="K223" s="67" t="s">
        <v>3351</v>
      </c>
      <c r="L223" s="89"/>
      <c r="M223" s="70">
        <v>5627.67041015625</v>
      </c>
      <c r="N223" s="70">
        <v>962.71685791015625</v>
      </c>
      <c r="O223" s="71"/>
      <c r="P223" s="72"/>
      <c r="Q223" s="72"/>
      <c r="R223" s="84"/>
      <c r="S223" s="48">
        <v>1</v>
      </c>
      <c r="T223" s="48">
        <v>1</v>
      </c>
      <c r="U223" s="49">
        <v>0</v>
      </c>
      <c r="V223" s="49">
        <v>0</v>
      </c>
      <c r="W223" s="49">
        <v>0</v>
      </c>
      <c r="X223" s="49">
        <v>0.99999899999999997</v>
      </c>
      <c r="Y223" s="49">
        <v>0</v>
      </c>
      <c r="Z223" s="49" t="s">
        <v>3489</v>
      </c>
      <c r="AA223" s="73">
        <v>223</v>
      </c>
      <c r="AB223" s="73"/>
      <c r="AC223" s="74"/>
      <c r="AD223" s="76">
        <v>3532</v>
      </c>
      <c r="AE223" s="76">
        <v>3240</v>
      </c>
      <c r="AF223" s="76">
        <v>16544</v>
      </c>
      <c r="AG223" s="76">
        <v>0</v>
      </c>
      <c r="AH223" s="76"/>
      <c r="AI223" s="76" t="s">
        <v>2039</v>
      </c>
      <c r="AJ223" s="76"/>
      <c r="AK223" s="76"/>
      <c r="AL223" s="76"/>
      <c r="AM223" s="78">
        <v>40567.59233796296</v>
      </c>
      <c r="AN223" s="76" t="s">
        <v>493</v>
      </c>
      <c r="AO223" s="79" t="s">
        <v>3023</v>
      </c>
      <c r="AP223" s="76" t="s">
        <v>65</v>
      </c>
      <c r="AQ223" s="48" t="s">
        <v>1163</v>
      </c>
      <c r="AR223" s="48" t="s">
        <v>1163</v>
      </c>
      <c r="AS223" s="48" t="s">
        <v>272</v>
      </c>
      <c r="AT223" s="48" t="s">
        <v>272</v>
      </c>
      <c r="AU223" s="48"/>
      <c r="AV223" s="48"/>
      <c r="AW223" s="93" t="s">
        <v>3682</v>
      </c>
      <c r="AX223" s="93" t="s">
        <v>3682</v>
      </c>
      <c r="AY223" s="93" t="s">
        <v>3892</v>
      </c>
      <c r="AZ223" s="93" t="s">
        <v>3892</v>
      </c>
    </row>
    <row r="224" spans="1:52" x14ac:dyDescent="0.25">
      <c r="A224" s="63" t="s">
        <v>707</v>
      </c>
      <c r="B224" s="64"/>
      <c r="C224" s="64"/>
      <c r="D224" s="65"/>
      <c r="E224" s="86"/>
      <c r="F224" s="85" t="s">
        <v>2705</v>
      </c>
      <c r="G224" s="87"/>
      <c r="H224" s="67" t="s">
        <v>707</v>
      </c>
      <c r="I224" s="68"/>
      <c r="J224" s="88"/>
      <c r="K224" s="67" t="s">
        <v>3352</v>
      </c>
      <c r="L224" s="89"/>
      <c r="M224" s="70">
        <v>8810.4990234375</v>
      </c>
      <c r="N224" s="70">
        <v>5641.9443359375</v>
      </c>
      <c r="O224" s="71"/>
      <c r="P224" s="72"/>
      <c r="Q224" s="72"/>
      <c r="R224" s="84"/>
      <c r="S224" s="48">
        <v>0</v>
      </c>
      <c r="T224" s="48">
        <v>1</v>
      </c>
      <c r="U224" s="49">
        <v>0</v>
      </c>
      <c r="V224" s="49">
        <v>0.14285700000000001</v>
      </c>
      <c r="W224" s="49">
        <v>0</v>
      </c>
      <c r="X224" s="49">
        <v>0.65540500000000002</v>
      </c>
      <c r="Y224" s="49">
        <v>0</v>
      </c>
      <c r="Z224" s="49">
        <v>0</v>
      </c>
      <c r="AA224" s="73">
        <v>224</v>
      </c>
      <c r="AB224" s="73"/>
      <c r="AC224" s="74"/>
      <c r="AD224" s="76">
        <v>454</v>
      </c>
      <c r="AE224" s="76">
        <v>175</v>
      </c>
      <c r="AF224" s="76">
        <v>169279</v>
      </c>
      <c r="AG224" s="76">
        <v>19345</v>
      </c>
      <c r="AH224" s="76">
        <v>32400</v>
      </c>
      <c r="AI224" s="76" t="s">
        <v>2040</v>
      </c>
      <c r="AJ224" s="76" t="s">
        <v>2261</v>
      </c>
      <c r="AK224" s="76"/>
      <c r="AL224" s="76" t="s">
        <v>439</v>
      </c>
      <c r="AM224" s="78">
        <v>40888.6643287037</v>
      </c>
      <c r="AN224" s="76" t="s">
        <v>493</v>
      </c>
      <c r="AO224" s="79" t="s">
        <v>3024</v>
      </c>
      <c r="AP224" s="76" t="s">
        <v>65</v>
      </c>
      <c r="AQ224" s="48" t="s">
        <v>249</v>
      </c>
      <c r="AR224" s="48" t="s">
        <v>249</v>
      </c>
      <c r="AS224" s="48" t="s">
        <v>265</v>
      </c>
      <c r="AT224" s="48" t="s">
        <v>265</v>
      </c>
      <c r="AU224" s="48"/>
      <c r="AV224" s="48"/>
      <c r="AW224" s="93" t="s">
        <v>3584</v>
      </c>
      <c r="AX224" s="93" t="s">
        <v>3584</v>
      </c>
      <c r="AY224" s="93" t="s">
        <v>3794</v>
      </c>
      <c r="AZ224" s="93" t="s">
        <v>3794</v>
      </c>
    </row>
    <row r="225" spans="1:52" x14ac:dyDescent="0.25">
      <c r="A225" s="63" t="s">
        <v>708</v>
      </c>
      <c r="B225" s="64"/>
      <c r="C225" s="64"/>
      <c r="D225" s="65"/>
      <c r="E225" s="86"/>
      <c r="F225" s="85" t="s">
        <v>2706</v>
      </c>
      <c r="G225" s="87"/>
      <c r="H225" s="67" t="s">
        <v>708</v>
      </c>
      <c r="I225" s="68"/>
      <c r="J225" s="88"/>
      <c r="K225" s="67" t="s">
        <v>3353</v>
      </c>
      <c r="L225" s="89"/>
      <c r="M225" s="70">
        <v>1350.8668212890625</v>
      </c>
      <c r="N225" s="70">
        <v>3162.05517578125</v>
      </c>
      <c r="O225" s="71"/>
      <c r="P225" s="72"/>
      <c r="Q225" s="72"/>
      <c r="R225" s="84"/>
      <c r="S225" s="48">
        <v>0</v>
      </c>
      <c r="T225" s="48">
        <v>1</v>
      </c>
      <c r="U225" s="49">
        <v>0</v>
      </c>
      <c r="V225" s="49">
        <v>1.1235999999999999E-2</v>
      </c>
      <c r="W225" s="49">
        <v>2.1739000000000001E-2</v>
      </c>
      <c r="X225" s="49">
        <v>0.55074999999999996</v>
      </c>
      <c r="Y225" s="49">
        <v>0</v>
      </c>
      <c r="Z225" s="49">
        <v>0</v>
      </c>
      <c r="AA225" s="73">
        <v>225</v>
      </c>
      <c r="AB225" s="73"/>
      <c r="AC225" s="74"/>
      <c r="AD225" s="76">
        <v>77</v>
      </c>
      <c r="AE225" s="76">
        <v>0</v>
      </c>
      <c r="AF225" s="76">
        <v>11</v>
      </c>
      <c r="AG225" s="76">
        <v>8</v>
      </c>
      <c r="AH225" s="76"/>
      <c r="AI225" s="76"/>
      <c r="AJ225" s="76" t="s">
        <v>380</v>
      </c>
      <c r="AK225" s="76"/>
      <c r="AL225" s="76"/>
      <c r="AM225" s="78">
        <v>43090.43476851852</v>
      </c>
      <c r="AN225" s="76" t="s">
        <v>493</v>
      </c>
      <c r="AO225" s="79" t="s">
        <v>3025</v>
      </c>
      <c r="AP225" s="76" t="s">
        <v>65</v>
      </c>
      <c r="AQ225" s="48" t="s">
        <v>248</v>
      </c>
      <c r="AR225" s="48" t="s">
        <v>248</v>
      </c>
      <c r="AS225" s="48" t="s">
        <v>266</v>
      </c>
      <c r="AT225" s="48" t="s">
        <v>266</v>
      </c>
      <c r="AU225" s="48"/>
      <c r="AV225" s="48"/>
      <c r="AW225" s="93" t="s">
        <v>3582</v>
      </c>
      <c r="AX225" s="93" t="s">
        <v>3582</v>
      </c>
      <c r="AY225" s="93" t="s">
        <v>3792</v>
      </c>
      <c r="AZ225" s="93" t="s">
        <v>3792</v>
      </c>
    </row>
    <row r="226" spans="1:52" x14ac:dyDescent="0.25">
      <c r="A226" s="63" t="s">
        <v>709</v>
      </c>
      <c r="B226" s="64"/>
      <c r="C226" s="64"/>
      <c r="D226" s="65"/>
      <c r="E226" s="86"/>
      <c r="F226" s="85" t="s">
        <v>2707</v>
      </c>
      <c r="G226" s="87"/>
      <c r="H226" s="67" t="s">
        <v>709</v>
      </c>
      <c r="I226" s="68"/>
      <c r="J226" s="88"/>
      <c r="K226" s="67" t="s">
        <v>3354</v>
      </c>
      <c r="L226" s="89"/>
      <c r="M226" s="70">
        <v>8016.53857421875</v>
      </c>
      <c r="N226" s="70">
        <v>3477.85498046875</v>
      </c>
      <c r="O226" s="71"/>
      <c r="P226" s="72"/>
      <c r="Q226" s="72"/>
      <c r="R226" s="84"/>
      <c r="S226" s="48">
        <v>0</v>
      </c>
      <c r="T226" s="48">
        <v>1</v>
      </c>
      <c r="U226" s="49">
        <v>0</v>
      </c>
      <c r="V226" s="49">
        <v>1.1235999999999999E-2</v>
      </c>
      <c r="W226" s="49">
        <v>2.1739000000000001E-2</v>
      </c>
      <c r="X226" s="49">
        <v>0.55074999999999996</v>
      </c>
      <c r="Y226" s="49">
        <v>0</v>
      </c>
      <c r="Z226" s="49">
        <v>0</v>
      </c>
      <c r="AA226" s="73">
        <v>226</v>
      </c>
      <c r="AB226" s="73"/>
      <c r="AC226" s="74"/>
      <c r="AD226" s="76">
        <v>28</v>
      </c>
      <c r="AE226" s="76">
        <v>0</v>
      </c>
      <c r="AF226" s="76">
        <v>31</v>
      </c>
      <c r="AG226" s="76">
        <v>17</v>
      </c>
      <c r="AH226" s="76"/>
      <c r="AI226" s="76" t="s">
        <v>2041</v>
      </c>
      <c r="AJ226" s="76"/>
      <c r="AK226" s="76"/>
      <c r="AL226" s="76"/>
      <c r="AM226" s="78">
        <v>42849.465231481481</v>
      </c>
      <c r="AN226" s="76" t="s">
        <v>493</v>
      </c>
      <c r="AO226" s="79" t="s">
        <v>3026</v>
      </c>
      <c r="AP226" s="76" t="s">
        <v>65</v>
      </c>
      <c r="AQ226" s="48" t="s">
        <v>252</v>
      </c>
      <c r="AR226" s="48" t="s">
        <v>252</v>
      </c>
      <c r="AS226" s="48" t="s">
        <v>266</v>
      </c>
      <c r="AT226" s="48" t="s">
        <v>266</v>
      </c>
      <c r="AU226" s="48"/>
      <c r="AV226" s="48"/>
      <c r="AW226" s="93" t="s">
        <v>3565</v>
      </c>
      <c r="AX226" s="93" t="s">
        <v>3565</v>
      </c>
      <c r="AY226" s="93" t="s">
        <v>3775</v>
      </c>
      <c r="AZ226" s="93" t="s">
        <v>3775</v>
      </c>
    </row>
    <row r="227" spans="1:52" x14ac:dyDescent="0.25">
      <c r="A227" s="63" t="s">
        <v>710</v>
      </c>
      <c r="B227" s="64"/>
      <c r="C227" s="64"/>
      <c r="D227" s="65"/>
      <c r="E227" s="86"/>
      <c r="F227" s="85" t="s">
        <v>460</v>
      </c>
      <c r="G227" s="87"/>
      <c r="H227" s="67" t="s">
        <v>710</v>
      </c>
      <c r="I227" s="68"/>
      <c r="J227" s="88"/>
      <c r="K227" s="67" t="s">
        <v>3355</v>
      </c>
      <c r="L227" s="89"/>
      <c r="M227" s="70">
        <v>9380.2958984375</v>
      </c>
      <c r="N227" s="70">
        <v>2137.22216796875</v>
      </c>
      <c r="O227" s="71"/>
      <c r="P227" s="72"/>
      <c r="Q227" s="72"/>
      <c r="R227" s="84"/>
      <c r="S227" s="48">
        <v>0</v>
      </c>
      <c r="T227" s="48">
        <v>1</v>
      </c>
      <c r="U227" s="49">
        <v>0</v>
      </c>
      <c r="V227" s="49">
        <v>1.1235999999999999E-2</v>
      </c>
      <c r="W227" s="49">
        <v>2.1739000000000001E-2</v>
      </c>
      <c r="X227" s="49">
        <v>0.55074999999999996</v>
      </c>
      <c r="Y227" s="49">
        <v>0</v>
      </c>
      <c r="Z227" s="49">
        <v>0</v>
      </c>
      <c r="AA227" s="73">
        <v>227</v>
      </c>
      <c r="AB227" s="73"/>
      <c r="AC227" s="74"/>
      <c r="AD227" s="76">
        <v>61</v>
      </c>
      <c r="AE227" s="76">
        <v>0</v>
      </c>
      <c r="AF227" s="76">
        <v>4</v>
      </c>
      <c r="AG227" s="76">
        <v>7</v>
      </c>
      <c r="AH227" s="76"/>
      <c r="AI227" s="76"/>
      <c r="AJ227" s="76" t="s">
        <v>2262</v>
      </c>
      <c r="AK227" s="76"/>
      <c r="AL227" s="76"/>
      <c r="AM227" s="78">
        <v>43090.451238425929</v>
      </c>
      <c r="AN227" s="76" t="s">
        <v>493</v>
      </c>
      <c r="AO227" s="79" t="s">
        <v>3027</v>
      </c>
      <c r="AP227" s="76" t="s">
        <v>65</v>
      </c>
      <c r="AQ227" s="48" t="s">
        <v>252</v>
      </c>
      <c r="AR227" s="48" t="s">
        <v>252</v>
      </c>
      <c r="AS227" s="48" t="s">
        <v>266</v>
      </c>
      <c r="AT227" s="48" t="s">
        <v>266</v>
      </c>
      <c r="AU227" s="48"/>
      <c r="AV227" s="48"/>
      <c r="AW227" s="93" t="s">
        <v>3565</v>
      </c>
      <c r="AX227" s="93" t="s">
        <v>3565</v>
      </c>
      <c r="AY227" s="93" t="s">
        <v>3775</v>
      </c>
      <c r="AZ227" s="93" t="s">
        <v>3775</v>
      </c>
    </row>
    <row r="228" spans="1:52" x14ac:dyDescent="0.25">
      <c r="A228" s="63" t="s">
        <v>711</v>
      </c>
      <c r="B228" s="64"/>
      <c r="C228" s="64"/>
      <c r="D228" s="65"/>
      <c r="E228" s="86"/>
      <c r="F228" s="85" t="s">
        <v>2708</v>
      </c>
      <c r="G228" s="87"/>
      <c r="H228" s="67" t="s">
        <v>711</v>
      </c>
      <c r="I228" s="68"/>
      <c r="J228" s="88"/>
      <c r="K228" s="67" t="s">
        <v>3356</v>
      </c>
      <c r="L228" s="89"/>
      <c r="M228" s="70">
        <v>2939.673095703125</v>
      </c>
      <c r="N228" s="70">
        <v>3863.85205078125</v>
      </c>
      <c r="O228" s="71"/>
      <c r="P228" s="72"/>
      <c r="Q228" s="72"/>
      <c r="R228" s="84"/>
      <c r="S228" s="48">
        <v>0</v>
      </c>
      <c r="T228" s="48">
        <v>1</v>
      </c>
      <c r="U228" s="49">
        <v>0</v>
      </c>
      <c r="V228" s="49">
        <v>1</v>
      </c>
      <c r="W228" s="49">
        <v>0</v>
      </c>
      <c r="X228" s="49">
        <v>0.99999899999999997</v>
      </c>
      <c r="Y228" s="49">
        <v>0</v>
      </c>
      <c r="Z228" s="49">
        <v>0</v>
      </c>
      <c r="AA228" s="73">
        <v>228</v>
      </c>
      <c r="AB228" s="73"/>
      <c r="AC228" s="74"/>
      <c r="AD228" s="76">
        <v>349</v>
      </c>
      <c r="AE228" s="76">
        <v>266</v>
      </c>
      <c r="AF228" s="76">
        <v>17418</v>
      </c>
      <c r="AG228" s="76">
        <v>2539</v>
      </c>
      <c r="AH228" s="76">
        <v>32400</v>
      </c>
      <c r="AI228" s="76" t="s">
        <v>2042</v>
      </c>
      <c r="AJ228" s="76" t="s">
        <v>2263</v>
      </c>
      <c r="AK228" s="76"/>
      <c r="AL228" s="76" t="s">
        <v>439</v>
      </c>
      <c r="AM228" s="78">
        <v>40040.692418981482</v>
      </c>
      <c r="AN228" s="76" t="s">
        <v>493</v>
      </c>
      <c r="AO228" s="79" t="s">
        <v>3028</v>
      </c>
      <c r="AP228" s="76" t="s">
        <v>65</v>
      </c>
      <c r="AQ228" s="48" t="s">
        <v>1164</v>
      </c>
      <c r="AR228" s="48" t="s">
        <v>1164</v>
      </c>
      <c r="AS228" s="48" t="s">
        <v>265</v>
      </c>
      <c r="AT228" s="48" t="s">
        <v>265</v>
      </c>
      <c r="AU228" s="48"/>
      <c r="AV228" s="48"/>
      <c r="AW228" s="93" t="s">
        <v>3683</v>
      </c>
      <c r="AX228" s="93" t="s">
        <v>3683</v>
      </c>
      <c r="AY228" s="93" t="s">
        <v>3893</v>
      </c>
      <c r="AZ228" s="93" t="s">
        <v>3893</v>
      </c>
    </row>
    <row r="229" spans="1:52" x14ac:dyDescent="0.25">
      <c r="A229" s="63" t="s">
        <v>858</v>
      </c>
      <c r="B229" s="64"/>
      <c r="C229" s="64"/>
      <c r="D229" s="65"/>
      <c r="E229" s="86"/>
      <c r="F229" s="85" t="s">
        <v>2709</v>
      </c>
      <c r="G229" s="87"/>
      <c r="H229" s="67" t="s">
        <v>858</v>
      </c>
      <c r="I229" s="68"/>
      <c r="J229" s="88"/>
      <c r="K229" s="67" t="s">
        <v>3357</v>
      </c>
      <c r="L229" s="89"/>
      <c r="M229" s="70">
        <v>172.1103515625</v>
      </c>
      <c r="N229" s="70">
        <v>5451.123046875</v>
      </c>
      <c r="O229" s="71"/>
      <c r="P229" s="72"/>
      <c r="Q229" s="72"/>
      <c r="R229" s="84"/>
      <c r="S229" s="48">
        <v>1</v>
      </c>
      <c r="T229" s="48">
        <v>0</v>
      </c>
      <c r="U229" s="49">
        <v>0</v>
      </c>
      <c r="V229" s="49">
        <v>1</v>
      </c>
      <c r="W229" s="49">
        <v>0</v>
      </c>
      <c r="X229" s="49">
        <v>0.99999899999999997</v>
      </c>
      <c r="Y229" s="49">
        <v>0</v>
      </c>
      <c r="Z229" s="49">
        <v>0</v>
      </c>
      <c r="AA229" s="73">
        <v>229</v>
      </c>
      <c r="AB229" s="73"/>
      <c r="AC229" s="74"/>
      <c r="AD229" s="76">
        <v>2672</v>
      </c>
      <c r="AE229" s="76">
        <v>9581</v>
      </c>
      <c r="AF229" s="76">
        <v>298236</v>
      </c>
      <c r="AG229" s="76">
        <v>88824</v>
      </c>
      <c r="AH229" s="76">
        <v>32400</v>
      </c>
      <c r="AI229" s="76" t="s">
        <v>2043</v>
      </c>
      <c r="AJ229" s="76" t="s">
        <v>2264</v>
      </c>
      <c r="AK229" s="79" t="s">
        <v>2433</v>
      </c>
      <c r="AL229" s="76" t="s">
        <v>439</v>
      </c>
      <c r="AM229" s="78">
        <v>39427.180497685185</v>
      </c>
      <c r="AN229" s="76" t="s">
        <v>493</v>
      </c>
      <c r="AO229" s="79" t="s">
        <v>3029</v>
      </c>
      <c r="AP229" s="76" t="s">
        <v>64</v>
      </c>
      <c r="AQ229" s="48"/>
      <c r="AR229" s="48"/>
      <c r="AS229" s="48"/>
      <c r="AT229" s="48"/>
      <c r="AU229" s="48"/>
      <c r="AV229" s="48"/>
      <c r="AW229" s="48"/>
      <c r="AX229" s="48"/>
      <c r="AY229" s="48"/>
      <c r="AZ229" s="48"/>
    </row>
    <row r="230" spans="1:52" x14ac:dyDescent="0.25">
      <c r="A230" s="63" t="s">
        <v>712</v>
      </c>
      <c r="B230" s="64"/>
      <c r="C230" s="64"/>
      <c r="D230" s="65"/>
      <c r="E230" s="86"/>
      <c r="F230" s="85" t="s">
        <v>2710</v>
      </c>
      <c r="G230" s="87"/>
      <c r="H230" s="67" t="s">
        <v>712</v>
      </c>
      <c r="I230" s="68"/>
      <c r="J230" s="88"/>
      <c r="K230" s="67" t="s">
        <v>3358</v>
      </c>
      <c r="L230" s="89"/>
      <c r="M230" s="70">
        <v>2148.84423828125</v>
      </c>
      <c r="N230" s="70">
        <v>6994.3642578125</v>
      </c>
      <c r="O230" s="71"/>
      <c r="P230" s="72"/>
      <c r="Q230" s="72"/>
      <c r="R230" s="84"/>
      <c r="S230" s="48">
        <v>0</v>
      </c>
      <c r="T230" s="48">
        <v>1</v>
      </c>
      <c r="U230" s="49">
        <v>0</v>
      </c>
      <c r="V230" s="49">
        <v>0.14285700000000001</v>
      </c>
      <c r="W230" s="49">
        <v>0</v>
      </c>
      <c r="X230" s="49">
        <v>0.59523700000000002</v>
      </c>
      <c r="Y230" s="49">
        <v>0</v>
      </c>
      <c r="Z230" s="49">
        <v>0</v>
      </c>
      <c r="AA230" s="73">
        <v>230</v>
      </c>
      <c r="AB230" s="73"/>
      <c r="AC230" s="74"/>
      <c r="AD230" s="76">
        <v>830</v>
      </c>
      <c r="AE230" s="76">
        <v>2468</v>
      </c>
      <c r="AF230" s="76">
        <v>125512</v>
      </c>
      <c r="AG230" s="76">
        <v>109</v>
      </c>
      <c r="AH230" s="76">
        <v>-21600</v>
      </c>
      <c r="AI230" s="76" t="s">
        <v>2044</v>
      </c>
      <c r="AJ230" s="76" t="s">
        <v>2265</v>
      </c>
      <c r="AK230" s="79" t="s">
        <v>2434</v>
      </c>
      <c r="AL230" s="76" t="s">
        <v>434</v>
      </c>
      <c r="AM230" s="78">
        <v>40097.903368055559</v>
      </c>
      <c r="AN230" s="76" t="s">
        <v>493</v>
      </c>
      <c r="AO230" s="79" t="s">
        <v>3030</v>
      </c>
      <c r="AP230" s="76" t="s">
        <v>65</v>
      </c>
      <c r="AQ230" s="48" t="s">
        <v>1165</v>
      </c>
      <c r="AR230" s="48" t="s">
        <v>1165</v>
      </c>
      <c r="AS230" s="48" t="s">
        <v>1235</v>
      </c>
      <c r="AT230" s="48" t="s">
        <v>1235</v>
      </c>
      <c r="AU230" s="48" t="s">
        <v>1284</v>
      </c>
      <c r="AV230" s="48" t="s">
        <v>1284</v>
      </c>
      <c r="AW230" s="93" t="s">
        <v>3684</v>
      </c>
      <c r="AX230" s="93" t="s">
        <v>3684</v>
      </c>
      <c r="AY230" s="93" t="s">
        <v>3894</v>
      </c>
      <c r="AZ230" s="93" t="s">
        <v>3894</v>
      </c>
    </row>
    <row r="231" spans="1:52" x14ac:dyDescent="0.25">
      <c r="A231" s="63" t="s">
        <v>713</v>
      </c>
      <c r="B231" s="64"/>
      <c r="C231" s="64"/>
      <c r="D231" s="65"/>
      <c r="E231" s="86"/>
      <c r="F231" s="85" t="s">
        <v>2711</v>
      </c>
      <c r="G231" s="87"/>
      <c r="H231" s="67" t="s">
        <v>713</v>
      </c>
      <c r="I231" s="68"/>
      <c r="J231" s="88"/>
      <c r="K231" s="67" t="s">
        <v>3359</v>
      </c>
      <c r="L231" s="89"/>
      <c r="M231" s="70">
        <v>1180.1114501953125</v>
      </c>
      <c r="N231" s="70">
        <v>8779.6640625</v>
      </c>
      <c r="O231" s="71"/>
      <c r="P231" s="72"/>
      <c r="Q231" s="72"/>
      <c r="R231" s="84"/>
      <c r="S231" s="48">
        <v>1</v>
      </c>
      <c r="T231" s="48">
        <v>1</v>
      </c>
      <c r="U231" s="49">
        <v>0</v>
      </c>
      <c r="V231" s="49">
        <v>0</v>
      </c>
      <c r="W231" s="49">
        <v>0</v>
      </c>
      <c r="X231" s="49">
        <v>0.99999899999999997</v>
      </c>
      <c r="Y231" s="49">
        <v>0</v>
      </c>
      <c r="Z231" s="49" t="s">
        <v>3489</v>
      </c>
      <c r="AA231" s="73">
        <v>231</v>
      </c>
      <c r="AB231" s="73"/>
      <c r="AC231" s="74"/>
      <c r="AD231" s="76">
        <v>38</v>
      </c>
      <c r="AE231" s="76">
        <v>11</v>
      </c>
      <c r="AF231" s="76">
        <v>432</v>
      </c>
      <c r="AG231" s="76">
        <v>39</v>
      </c>
      <c r="AH231" s="76"/>
      <c r="AI231" s="76" t="s">
        <v>2045</v>
      </c>
      <c r="AJ231" s="76"/>
      <c r="AK231" s="76"/>
      <c r="AL231" s="76"/>
      <c r="AM231" s="78">
        <v>43007.778182870374</v>
      </c>
      <c r="AN231" s="76" t="s">
        <v>493</v>
      </c>
      <c r="AO231" s="79" t="s">
        <v>3031</v>
      </c>
      <c r="AP231" s="76" t="s">
        <v>65</v>
      </c>
      <c r="AQ231" s="48" t="s">
        <v>1166</v>
      </c>
      <c r="AR231" s="48" t="s">
        <v>1166</v>
      </c>
      <c r="AS231" s="48" t="s">
        <v>265</v>
      </c>
      <c r="AT231" s="48" t="s">
        <v>265</v>
      </c>
      <c r="AU231" s="48" t="s">
        <v>1285</v>
      </c>
      <c r="AV231" s="48" t="s">
        <v>1285</v>
      </c>
      <c r="AW231" s="93" t="s">
        <v>3685</v>
      </c>
      <c r="AX231" s="93" t="s">
        <v>3685</v>
      </c>
      <c r="AY231" s="93" t="s">
        <v>3895</v>
      </c>
      <c r="AZ231" s="93" t="s">
        <v>3895</v>
      </c>
    </row>
    <row r="232" spans="1:52" x14ac:dyDescent="0.25">
      <c r="A232" s="63" t="s">
        <v>714</v>
      </c>
      <c r="B232" s="64"/>
      <c r="C232" s="64"/>
      <c r="D232" s="65"/>
      <c r="E232" s="86"/>
      <c r="F232" s="85" t="s">
        <v>2712</v>
      </c>
      <c r="G232" s="87"/>
      <c r="H232" s="67" t="s">
        <v>714</v>
      </c>
      <c r="I232" s="68"/>
      <c r="J232" s="88"/>
      <c r="K232" s="67" t="s">
        <v>3360</v>
      </c>
      <c r="L232" s="89"/>
      <c r="M232" s="70">
        <v>8311.58203125</v>
      </c>
      <c r="N232" s="70">
        <v>5972.169921875</v>
      </c>
      <c r="O232" s="71"/>
      <c r="P232" s="72"/>
      <c r="Q232" s="72"/>
      <c r="R232" s="84"/>
      <c r="S232" s="48">
        <v>0</v>
      </c>
      <c r="T232" s="48">
        <v>1</v>
      </c>
      <c r="U232" s="49">
        <v>0</v>
      </c>
      <c r="V232" s="49">
        <v>1</v>
      </c>
      <c r="W232" s="49">
        <v>0</v>
      </c>
      <c r="X232" s="49">
        <v>0.99999899999999997</v>
      </c>
      <c r="Y232" s="49">
        <v>0</v>
      </c>
      <c r="Z232" s="49">
        <v>0</v>
      </c>
      <c r="AA232" s="73">
        <v>232</v>
      </c>
      <c r="AB232" s="73"/>
      <c r="AC232" s="74"/>
      <c r="AD232" s="76">
        <v>78</v>
      </c>
      <c r="AE232" s="76">
        <v>886</v>
      </c>
      <c r="AF232" s="76">
        <v>290070</v>
      </c>
      <c r="AG232" s="76">
        <v>209131</v>
      </c>
      <c r="AH232" s="76">
        <v>28800</v>
      </c>
      <c r="AI232" s="76" t="s">
        <v>2046</v>
      </c>
      <c r="AJ232" s="76" t="s">
        <v>2266</v>
      </c>
      <c r="AK232" s="79" t="s">
        <v>2435</v>
      </c>
      <c r="AL232" s="76" t="s">
        <v>436</v>
      </c>
      <c r="AM232" s="78">
        <v>40968.327523148146</v>
      </c>
      <c r="AN232" s="76" t="s">
        <v>493</v>
      </c>
      <c r="AO232" s="79" t="s">
        <v>3032</v>
      </c>
      <c r="AP232" s="76" t="s">
        <v>65</v>
      </c>
      <c r="AQ232" s="48" t="s">
        <v>1167</v>
      </c>
      <c r="AR232" s="48" t="s">
        <v>1167</v>
      </c>
      <c r="AS232" s="48" t="s">
        <v>1241</v>
      </c>
      <c r="AT232" s="48" t="s">
        <v>1241</v>
      </c>
      <c r="AU232" s="48"/>
      <c r="AV232" s="48"/>
      <c r="AW232" s="93" t="s">
        <v>3686</v>
      </c>
      <c r="AX232" s="93" t="s">
        <v>3686</v>
      </c>
      <c r="AY232" s="93" t="s">
        <v>3896</v>
      </c>
      <c r="AZ232" s="93" t="s">
        <v>3896</v>
      </c>
    </row>
    <row r="233" spans="1:52" x14ac:dyDescent="0.25">
      <c r="A233" s="63" t="s">
        <v>859</v>
      </c>
      <c r="B233" s="64"/>
      <c r="C233" s="64"/>
      <c r="D233" s="65"/>
      <c r="E233" s="86"/>
      <c r="F233" s="85" t="s">
        <v>2713</v>
      </c>
      <c r="G233" s="87"/>
      <c r="H233" s="67" t="s">
        <v>859</v>
      </c>
      <c r="I233" s="68"/>
      <c r="J233" s="88"/>
      <c r="K233" s="67" t="s">
        <v>3361</v>
      </c>
      <c r="L233" s="89"/>
      <c r="M233" s="70">
        <v>8976.44140625</v>
      </c>
      <c r="N233" s="70">
        <v>3377.70849609375</v>
      </c>
      <c r="O233" s="71"/>
      <c r="P233" s="72"/>
      <c r="Q233" s="72"/>
      <c r="R233" s="84"/>
      <c r="S233" s="48">
        <v>1</v>
      </c>
      <c r="T233" s="48">
        <v>0</v>
      </c>
      <c r="U233" s="49">
        <v>0</v>
      </c>
      <c r="V233" s="49">
        <v>1</v>
      </c>
      <c r="W233" s="49">
        <v>0</v>
      </c>
      <c r="X233" s="49">
        <v>0.99999899999999997</v>
      </c>
      <c r="Y233" s="49">
        <v>0</v>
      </c>
      <c r="Z233" s="49">
        <v>0</v>
      </c>
      <c r="AA233" s="73">
        <v>233</v>
      </c>
      <c r="AB233" s="73"/>
      <c r="AC233" s="74"/>
      <c r="AD233" s="76">
        <v>38</v>
      </c>
      <c r="AE233" s="76">
        <v>7685</v>
      </c>
      <c r="AF233" s="76">
        <v>2338</v>
      </c>
      <c r="AG233" s="76">
        <v>12</v>
      </c>
      <c r="AH233" s="76">
        <v>32400</v>
      </c>
      <c r="AI233" s="76" t="s">
        <v>2047</v>
      </c>
      <c r="AJ233" s="76"/>
      <c r="AK233" s="79" t="s">
        <v>2436</v>
      </c>
      <c r="AL233" s="76" t="s">
        <v>439</v>
      </c>
      <c r="AM233" s="78">
        <v>41128.196111111109</v>
      </c>
      <c r="AN233" s="76" t="s">
        <v>493</v>
      </c>
      <c r="AO233" s="79" t="s">
        <v>3033</v>
      </c>
      <c r="AP233" s="76" t="s">
        <v>64</v>
      </c>
      <c r="AQ233" s="48"/>
      <c r="AR233" s="48"/>
      <c r="AS233" s="48"/>
      <c r="AT233" s="48"/>
      <c r="AU233" s="48"/>
      <c r="AV233" s="48"/>
      <c r="AW233" s="48"/>
      <c r="AX233" s="48"/>
      <c r="AY233" s="48"/>
      <c r="AZ233" s="48"/>
    </row>
    <row r="234" spans="1:52" x14ac:dyDescent="0.25">
      <c r="A234" s="63" t="s">
        <v>715</v>
      </c>
      <c r="B234" s="64"/>
      <c r="C234" s="64"/>
      <c r="D234" s="65"/>
      <c r="E234" s="86"/>
      <c r="F234" s="85" t="s">
        <v>2714</v>
      </c>
      <c r="G234" s="87"/>
      <c r="H234" s="67" t="s">
        <v>715</v>
      </c>
      <c r="I234" s="68"/>
      <c r="J234" s="88"/>
      <c r="K234" s="67" t="s">
        <v>3362</v>
      </c>
      <c r="L234" s="89"/>
      <c r="M234" s="70">
        <v>7118.8037109375</v>
      </c>
      <c r="N234" s="70">
        <v>611.3372802734375</v>
      </c>
      <c r="O234" s="71"/>
      <c r="P234" s="72"/>
      <c r="Q234" s="72"/>
      <c r="R234" s="84"/>
      <c r="S234" s="48">
        <v>1</v>
      </c>
      <c r="T234" s="48">
        <v>1</v>
      </c>
      <c r="U234" s="49">
        <v>0</v>
      </c>
      <c r="V234" s="49">
        <v>0</v>
      </c>
      <c r="W234" s="49">
        <v>0</v>
      </c>
      <c r="X234" s="49">
        <v>0.99999899999999997</v>
      </c>
      <c r="Y234" s="49">
        <v>0</v>
      </c>
      <c r="Z234" s="49" t="s">
        <v>3489</v>
      </c>
      <c r="AA234" s="73">
        <v>234</v>
      </c>
      <c r="AB234" s="73"/>
      <c r="AC234" s="74"/>
      <c r="AD234" s="76">
        <v>4687</v>
      </c>
      <c r="AE234" s="76">
        <v>4543</v>
      </c>
      <c r="AF234" s="76">
        <v>30300</v>
      </c>
      <c r="AG234" s="76">
        <v>1624</v>
      </c>
      <c r="AH234" s="76"/>
      <c r="AI234" s="76" t="s">
        <v>2048</v>
      </c>
      <c r="AJ234" s="76" t="s">
        <v>2267</v>
      </c>
      <c r="AK234" s="79" t="s">
        <v>2437</v>
      </c>
      <c r="AL234" s="76"/>
      <c r="AM234" s="78">
        <v>42369.453900462962</v>
      </c>
      <c r="AN234" s="76" t="s">
        <v>493</v>
      </c>
      <c r="AO234" s="79" t="s">
        <v>3034</v>
      </c>
      <c r="AP234" s="76" t="s">
        <v>65</v>
      </c>
      <c r="AQ234" s="48"/>
      <c r="AR234" s="48"/>
      <c r="AS234" s="48"/>
      <c r="AT234" s="48"/>
      <c r="AU234" s="48" t="s">
        <v>1286</v>
      </c>
      <c r="AV234" s="48" t="s">
        <v>1286</v>
      </c>
      <c r="AW234" s="93" t="s">
        <v>3687</v>
      </c>
      <c r="AX234" s="93" t="s">
        <v>3687</v>
      </c>
      <c r="AY234" s="93" t="s">
        <v>3897</v>
      </c>
      <c r="AZ234" s="93" t="s">
        <v>3897</v>
      </c>
    </row>
    <row r="235" spans="1:52" x14ac:dyDescent="0.25">
      <c r="A235" s="63" t="s">
        <v>716</v>
      </c>
      <c r="B235" s="64"/>
      <c r="C235" s="64"/>
      <c r="D235" s="65"/>
      <c r="E235" s="86"/>
      <c r="F235" s="85" t="s">
        <v>2715</v>
      </c>
      <c r="G235" s="87"/>
      <c r="H235" s="67" t="s">
        <v>716</v>
      </c>
      <c r="I235" s="68"/>
      <c r="J235" s="88"/>
      <c r="K235" s="67" t="s">
        <v>3363</v>
      </c>
      <c r="L235" s="89"/>
      <c r="M235" s="70">
        <v>3495.280029296875</v>
      </c>
      <c r="N235" s="70">
        <v>3149.072509765625</v>
      </c>
      <c r="O235" s="71"/>
      <c r="P235" s="72"/>
      <c r="Q235" s="72"/>
      <c r="R235" s="84"/>
      <c r="S235" s="48">
        <v>0</v>
      </c>
      <c r="T235" s="48">
        <v>1</v>
      </c>
      <c r="U235" s="49">
        <v>0</v>
      </c>
      <c r="V235" s="49">
        <v>1</v>
      </c>
      <c r="W235" s="49">
        <v>0</v>
      </c>
      <c r="X235" s="49">
        <v>0.99999899999999997</v>
      </c>
      <c r="Y235" s="49">
        <v>0</v>
      </c>
      <c r="Z235" s="49">
        <v>0</v>
      </c>
      <c r="AA235" s="73">
        <v>235</v>
      </c>
      <c r="AB235" s="73"/>
      <c r="AC235" s="74"/>
      <c r="AD235" s="76">
        <v>619</v>
      </c>
      <c r="AE235" s="76">
        <v>455</v>
      </c>
      <c r="AF235" s="76">
        <v>29428</v>
      </c>
      <c r="AG235" s="76">
        <v>19094</v>
      </c>
      <c r="AH235" s="76"/>
      <c r="AI235" s="76" t="s">
        <v>2049</v>
      </c>
      <c r="AJ235" s="76" t="s">
        <v>2268</v>
      </c>
      <c r="AK235" s="79" t="s">
        <v>2438</v>
      </c>
      <c r="AL235" s="76"/>
      <c r="AM235" s="78">
        <v>42422.662048611113</v>
      </c>
      <c r="AN235" s="76" t="s">
        <v>493</v>
      </c>
      <c r="AO235" s="79" t="s">
        <v>3035</v>
      </c>
      <c r="AP235" s="76" t="s">
        <v>65</v>
      </c>
      <c r="AQ235" s="48" t="s">
        <v>1168</v>
      </c>
      <c r="AR235" s="48" t="s">
        <v>1168</v>
      </c>
      <c r="AS235" s="48" t="s">
        <v>265</v>
      </c>
      <c r="AT235" s="48" t="s">
        <v>265</v>
      </c>
      <c r="AU235" s="48" t="s">
        <v>1287</v>
      </c>
      <c r="AV235" s="48" t="s">
        <v>1287</v>
      </c>
      <c r="AW235" s="93" t="s">
        <v>3688</v>
      </c>
      <c r="AX235" s="93" t="s">
        <v>3688</v>
      </c>
      <c r="AY235" s="93" t="s">
        <v>3898</v>
      </c>
      <c r="AZ235" s="93" t="s">
        <v>3898</v>
      </c>
    </row>
    <row r="236" spans="1:52" x14ac:dyDescent="0.25">
      <c r="A236" s="63" t="s">
        <v>860</v>
      </c>
      <c r="B236" s="64"/>
      <c r="C236" s="64"/>
      <c r="D236" s="65"/>
      <c r="E236" s="86"/>
      <c r="F236" s="85" t="s">
        <v>2716</v>
      </c>
      <c r="G236" s="87"/>
      <c r="H236" s="67" t="s">
        <v>860</v>
      </c>
      <c r="I236" s="68"/>
      <c r="J236" s="88"/>
      <c r="K236" s="67" t="s">
        <v>3364</v>
      </c>
      <c r="L236" s="89"/>
      <c r="M236" s="70">
        <v>5869.7099609375</v>
      </c>
      <c r="N236" s="70">
        <v>1712.62451171875</v>
      </c>
      <c r="O236" s="71"/>
      <c r="P236" s="72"/>
      <c r="Q236" s="72"/>
      <c r="R236" s="84"/>
      <c r="S236" s="48">
        <v>1</v>
      </c>
      <c r="T236" s="48">
        <v>0</v>
      </c>
      <c r="U236" s="49">
        <v>0</v>
      </c>
      <c r="V236" s="49">
        <v>1</v>
      </c>
      <c r="W236" s="49">
        <v>0</v>
      </c>
      <c r="X236" s="49">
        <v>0.99999899999999997</v>
      </c>
      <c r="Y236" s="49">
        <v>0</v>
      </c>
      <c r="Z236" s="49">
        <v>0</v>
      </c>
      <c r="AA236" s="73">
        <v>236</v>
      </c>
      <c r="AB236" s="73"/>
      <c r="AC236" s="74"/>
      <c r="AD236" s="76">
        <v>88</v>
      </c>
      <c r="AE236" s="76">
        <v>59879</v>
      </c>
      <c r="AF236" s="76">
        <v>9416</v>
      </c>
      <c r="AG236" s="76">
        <v>2332</v>
      </c>
      <c r="AH236" s="76">
        <v>32400</v>
      </c>
      <c r="AI236" s="76" t="s">
        <v>2050</v>
      </c>
      <c r="AJ236" s="76"/>
      <c r="AK236" s="79" t="s">
        <v>2439</v>
      </c>
      <c r="AL236" s="76" t="s">
        <v>439</v>
      </c>
      <c r="AM236" s="78">
        <v>42242.117106481484</v>
      </c>
      <c r="AN236" s="76" t="s">
        <v>493</v>
      </c>
      <c r="AO236" s="79" t="s">
        <v>3036</v>
      </c>
      <c r="AP236" s="76" t="s">
        <v>64</v>
      </c>
      <c r="AQ236" s="48"/>
      <c r="AR236" s="48"/>
      <c r="AS236" s="48"/>
      <c r="AT236" s="48"/>
      <c r="AU236" s="48"/>
      <c r="AV236" s="48"/>
      <c r="AW236" s="48"/>
      <c r="AX236" s="48"/>
      <c r="AY236" s="48"/>
      <c r="AZ236" s="48"/>
    </row>
    <row r="237" spans="1:52" x14ac:dyDescent="0.25">
      <c r="A237" s="63" t="s">
        <v>717</v>
      </c>
      <c r="B237" s="64"/>
      <c r="C237" s="64"/>
      <c r="D237" s="65"/>
      <c r="E237" s="86"/>
      <c r="F237" s="85" t="s">
        <v>2717</v>
      </c>
      <c r="G237" s="87"/>
      <c r="H237" s="67" t="s">
        <v>717</v>
      </c>
      <c r="I237" s="68"/>
      <c r="J237" s="88"/>
      <c r="K237" s="67" t="s">
        <v>3365</v>
      </c>
      <c r="L237" s="89"/>
      <c r="M237" s="70">
        <v>9198.3525390625</v>
      </c>
      <c r="N237" s="70">
        <v>5980.5654296875</v>
      </c>
      <c r="O237" s="71"/>
      <c r="P237" s="72"/>
      <c r="Q237" s="72"/>
      <c r="R237" s="84"/>
      <c r="S237" s="48">
        <v>1</v>
      </c>
      <c r="T237" s="48">
        <v>1</v>
      </c>
      <c r="U237" s="49">
        <v>0</v>
      </c>
      <c r="V237" s="49">
        <v>0</v>
      </c>
      <c r="W237" s="49">
        <v>0</v>
      </c>
      <c r="X237" s="49">
        <v>0.99999899999999997</v>
      </c>
      <c r="Y237" s="49">
        <v>0</v>
      </c>
      <c r="Z237" s="49" t="s">
        <v>3489</v>
      </c>
      <c r="AA237" s="73">
        <v>237</v>
      </c>
      <c r="AB237" s="73"/>
      <c r="AC237" s="74"/>
      <c r="AD237" s="76">
        <v>4336</v>
      </c>
      <c r="AE237" s="76">
        <v>4383</v>
      </c>
      <c r="AF237" s="76">
        <v>35521</v>
      </c>
      <c r="AG237" s="76">
        <v>6158</v>
      </c>
      <c r="AH237" s="76">
        <v>-14400</v>
      </c>
      <c r="AI237" s="76" t="s">
        <v>2051</v>
      </c>
      <c r="AJ237" s="76" t="s">
        <v>2269</v>
      </c>
      <c r="AK237" s="79" t="s">
        <v>2440</v>
      </c>
      <c r="AL237" s="76" t="s">
        <v>2503</v>
      </c>
      <c r="AM237" s="78">
        <v>40196.66300925926</v>
      </c>
      <c r="AN237" s="76" t="s">
        <v>493</v>
      </c>
      <c r="AO237" s="79" t="s">
        <v>3037</v>
      </c>
      <c r="AP237" s="76" t="s">
        <v>65</v>
      </c>
      <c r="AQ237" s="48" t="s">
        <v>1169</v>
      </c>
      <c r="AR237" s="48" t="s">
        <v>1169</v>
      </c>
      <c r="AS237" s="48" t="s">
        <v>1242</v>
      </c>
      <c r="AT237" s="48" t="s">
        <v>1242</v>
      </c>
      <c r="AU237" s="48" t="s">
        <v>1288</v>
      </c>
      <c r="AV237" s="48" t="s">
        <v>1288</v>
      </c>
      <c r="AW237" s="93" t="s">
        <v>3689</v>
      </c>
      <c r="AX237" s="93" t="s">
        <v>3689</v>
      </c>
      <c r="AY237" s="93" t="s">
        <v>3899</v>
      </c>
      <c r="AZ237" s="93" t="s">
        <v>3899</v>
      </c>
    </row>
    <row r="238" spans="1:52" x14ac:dyDescent="0.25">
      <c r="A238" s="63" t="s">
        <v>718</v>
      </c>
      <c r="B238" s="64"/>
      <c r="C238" s="64"/>
      <c r="D238" s="65"/>
      <c r="E238" s="86"/>
      <c r="F238" s="85" t="s">
        <v>2718</v>
      </c>
      <c r="G238" s="87"/>
      <c r="H238" s="67" t="s">
        <v>718</v>
      </c>
      <c r="I238" s="68"/>
      <c r="J238" s="88"/>
      <c r="K238" s="67" t="s">
        <v>3366</v>
      </c>
      <c r="L238" s="89"/>
      <c r="M238" s="70">
        <v>2171.913818359375</v>
      </c>
      <c r="N238" s="70">
        <v>2858.561767578125</v>
      </c>
      <c r="O238" s="71"/>
      <c r="P238" s="72"/>
      <c r="Q238" s="72"/>
      <c r="R238" s="84"/>
      <c r="S238" s="48">
        <v>1</v>
      </c>
      <c r="T238" s="48">
        <v>1</v>
      </c>
      <c r="U238" s="49">
        <v>0</v>
      </c>
      <c r="V238" s="49">
        <v>0</v>
      </c>
      <c r="W238" s="49">
        <v>0</v>
      </c>
      <c r="X238" s="49">
        <v>0.99999899999999997</v>
      </c>
      <c r="Y238" s="49">
        <v>0</v>
      </c>
      <c r="Z238" s="49" t="s">
        <v>3489</v>
      </c>
      <c r="AA238" s="73">
        <v>238</v>
      </c>
      <c r="AB238" s="73"/>
      <c r="AC238" s="74"/>
      <c r="AD238" s="76">
        <v>2180</v>
      </c>
      <c r="AE238" s="76">
        <v>578</v>
      </c>
      <c r="AF238" s="76">
        <v>15520</v>
      </c>
      <c r="AG238" s="76">
        <v>1</v>
      </c>
      <c r="AH238" s="76"/>
      <c r="AI238" s="76" t="s">
        <v>2052</v>
      </c>
      <c r="AJ238" s="76"/>
      <c r="AK238" s="76"/>
      <c r="AL238" s="76"/>
      <c r="AM238" s="78">
        <v>42241.149756944447</v>
      </c>
      <c r="AN238" s="76" t="s">
        <v>493</v>
      </c>
      <c r="AO238" s="79" t="s">
        <v>3038</v>
      </c>
      <c r="AP238" s="76" t="s">
        <v>65</v>
      </c>
      <c r="AQ238" s="48" t="s">
        <v>1170</v>
      </c>
      <c r="AR238" s="48" t="s">
        <v>1170</v>
      </c>
      <c r="AS238" s="48" t="s">
        <v>1243</v>
      </c>
      <c r="AT238" s="48" t="s">
        <v>1243</v>
      </c>
      <c r="AU238" s="48"/>
      <c r="AV238" s="48"/>
      <c r="AW238" s="93" t="s">
        <v>3690</v>
      </c>
      <c r="AX238" s="93" t="s">
        <v>3690</v>
      </c>
      <c r="AY238" s="93" t="s">
        <v>3900</v>
      </c>
      <c r="AZ238" s="93" t="s">
        <v>3900</v>
      </c>
    </row>
    <row r="239" spans="1:52" x14ac:dyDescent="0.25">
      <c r="A239" s="63" t="s">
        <v>719</v>
      </c>
      <c r="B239" s="64"/>
      <c r="C239" s="64"/>
      <c r="D239" s="65"/>
      <c r="E239" s="86"/>
      <c r="F239" s="85" t="s">
        <v>2719</v>
      </c>
      <c r="G239" s="87"/>
      <c r="H239" s="67" t="s">
        <v>719</v>
      </c>
      <c r="I239" s="68"/>
      <c r="J239" s="88"/>
      <c r="K239" s="67" t="s">
        <v>3367</v>
      </c>
      <c r="L239" s="89"/>
      <c r="M239" s="70">
        <v>4579.17236328125</v>
      </c>
      <c r="N239" s="70">
        <v>3473.416015625</v>
      </c>
      <c r="O239" s="71"/>
      <c r="P239" s="72"/>
      <c r="Q239" s="72"/>
      <c r="R239" s="84"/>
      <c r="S239" s="48">
        <v>0</v>
      </c>
      <c r="T239" s="48">
        <v>1</v>
      </c>
      <c r="U239" s="49">
        <v>0</v>
      </c>
      <c r="V239" s="49">
        <v>1</v>
      </c>
      <c r="W239" s="49">
        <v>0</v>
      </c>
      <c r="X239" s="49">
        <v>0.99999899999999997</v>
      </c>
      <c r="Y239" s="49">
        <v>0</v>
      </c>
      <c r="Z239" s="49">
        <v>0</v>
      </c>
      <c r="AA239" s="73">
        <v>239</v>
      </c>
      <c r="AB239" s="73"/>
      <c r="AC239" s="74"/>
      <c r="AD239" s="76">
        <v>575</v>
      </c>
      <c r="AE239" s="76">
        <v>405</v>
      </c>
      <c r="AF239" s="76">
        <v>58520</v>
      </c>
      <c r="AG239" s="76">
        <v>13352</v>
      </c>
      <c r="AH239" s="76">
        <v>32400</v>
      </c>
      <c r="AI239" s="76" t="s">
        <v>2053</v>
      </c>
      <c r="AJ239" s="76" t="s">
        <v>2270</v>
      </c>
      <c r="AK239" s="76"/>
      <c r="AL239" s="76" t="s">
        <v>439</v>
      </c>
      <c r="AM239" s="78">
        <v>41782.16238425926</v>
      </c>
      <c r="AN239" s="76" t="s">
        <v>493</v>
      </c>
      <c r="AO239" s="79" t="s">
        <v>3039</v>
      </c>
      <c r="AP239" s="76" t="s">
        <v>65</v>
      </c>
      <c r="AQ239" s="48" t="s">
        <v>1171</v>
      </c>
      <c r="AR239" s="48" t="s">
        <v>1171</v>
      </c>
      <c r="AS239" s="48" t="s">
        <v>265</v>
      </c>
      <c r="AT239" s="48" t="s">
        <v>265</v>
      </c>
      <c r="AU239" s="48" t="s">
        <v>1289</v>
      </c>
      <c r="AV239" s="48" t="s">
        <v>1289</v>
      </c>
      <c r="AW239" s="93" t="s">
        <v>3691</v>
      </c>
      <c r="AX239" s="93" t="s">
        <v>3691</v>
      </c>
      <c r="AY239" s="93" t="s">
        <v>3901</v>
      </c>
      <c r="AZ239" s="93" t="s">
        <v>3901</v>
      </c>
    </row>
    <row r="240" spans="1:52" x14ac:dyDescent="0.25">
      <c r="A240" s="63" t="s">
        <v>861</v>
      </c>
      <c r="B240" s="64"/>
      <c r="C240" s="64"/>
      <c r="D240" s="65"/>
      <c r="E240" s="86"/>
      <c r="F240" s="85" t="s">
        <v>2720</v>
      </c>
      <c r="G240" s="87"/>
      <c r="H240" s="67" t="s">
        <v>861</v>
      </c>
      <c r="I240" s="68"/>
      <c r="J240" s="88"/>
      <c r="K240" s="67" t="s">
        <v>3368</v>
      </c>
      <c r="L240" s="89"/>
      <c r="M240" s="70">
        <v>2418.33251953125</v>
      </c>
      <c r="N240" s="70">
        <v>1299.9310302734375</v>
      </c>
      <c r="O240" s="71"/>
      <c r="P240" s="72"/>
      <c r="Q240" s="72"/>
      <c r="R240" s="84"/>
      <c r="S240" s="48">
        <v>1</v>
      </c>
      <c r="T240" s="48">
        <v>0</v>
      </c>
      <c r="U240" s="49">
        <v>0</v>
      </c>
      <c r="V240" s="49">
        <v>1</v>
      </c>
      <c r="W240" s="49">
        <v>0</v>
      </c>
      <c r="X240" s="49">
        <v>0.99999899999999997</v>
      </c>
      <c r="Y240" s="49">
        <v>0</v>
      </c>
      <c r="Z240" s="49">
        <v>0</v>
      </c>
      <c r="AA240" s="73">
        <v>240</v>
      </c>
      <c r="AB240" s="73"/>
      <c r="AC240" s="74"/>
      <c r="AD240" s="76">
        <v>224</v>
      </c>
      <c r="AE240" s="76">
        <v>3507</v>
      </c>
      <c r="AF240" s="76">
        <v>9608</v>
      </c>
      <c r="AG240" s="76">
        <v>1</v>
      </c>
      <c r="AH240" s="76">
        <v>-36000</v>
      </c>
      <c r="AI240" s="76" t="s">
        <v>2054</v>
      </c>
      <c r="AJ240" s="76"/>
      <c r="AK240" s="79" t="s">
        <v>2441</v>
      </c>
      <c r="AL240" s="76" t="s">
        <v>442</v>
      </c>
      <c r="AM240" s="78">
        <v>40836.74596064815</v>
      </c>
      <c r="AN240" s="76" t="s">
        <v>493</v>
      </c>
      <c r="AO240" s="79" t="s">
        <v>3040</v>
      </c>
      <c r="AP240" s="76" t="s">
        <v>64</v>
      </c>
      <c r="AQ240" s="48"/>
      <c r="AR240" s="48"/>
      <c r="AS240" s="48"/>
      <c r="AT240" s="48"/>
      <c r="AU240" s="48"/>
      <c r="AV240" s="48"/>
      <c r="AW240" s="48"/>
      <c r="AX240" s="48"/>
      <c r="AY240" s="48"/>
      <c r="AZ240" s="48"/>
    </row>
    <row r="241" spans="1:52" x14ac:dyDescent="0.25">
      <c r="A241" s="63" t="s">
        <v>720</v>
      </c>
      <c r="B241" s="64"/>
      <c r="C241" s="64"/>
      <c r="D241" s="65"/>
      <c r="E241" s="86"/>
      <c r="F241" s="85" t="s">
        <v>2721</v>
      </c>
      <c r="G241" s="87"/>
      <c r="H241" s="67" t="s">
        <v>720</v>
      </c>
      <c r="I241" s="68"/>
      <c r="J241" s="88"/>
      <c r="K241" s="67" t="s">
        <v>3369</v>
      </c>
      <c r="L241" s="89"/>
      <c r="M241" s="70">
        <v>1490.94189453125</v>
      </c>
      <c r="N241" s="70">
        <v>2816.5673828125</v>
      </c>
      <c r="O241" s="71"/>
      <c r="P241" s="72"/>
      <c r="Q241" s="72"/>
      <c r="R241" s="84"/>
      <c r="S241" s="48">
        <v>0</v>
      </c>
      <c r="T241" s="48">
        <v>1</v>
      </c>
      <c r="U241" s="49">
        <v>0</v>
      </c>
      <c r="V241" s="49">
        <v>0.14285700000000001</v>
      </c>
      <c r="W241" s="49">
        <v>0</v>
      </c>
      <c r="X241" s="49">
        <v>0.59523700000000002</v>
      </c>
      <c r="Y241" s="49">
        <v>0</v>
      </c>
      <c r="Z241" s="49">
        <v>0</v>
      </c>
      <c r="AA241" s="73">
        <v>241</v>
      </c>
      <c r="AB241" s="73"/>
      <c r="AC241" s="74"/>
      <c r="AD241" s="76">
        <v>173</v>
      </c>
      <c r="AE241" s="76">
        <v>1189</v>
      </c>
      <c r="AF241" s="76">
        <v>111657</v>
      </c>
      <c r="AG241" s="76">
        <v>171</v>
      </c>
      <c r="AH241" s="76"/>
      <c r="AI241" s="76" t="s">
        <v>2055</v>
      </c>
      <c r="AJ241" s="76" t="s">
        <v>378</v>
      </c>
      <c r="AK241" s="79" t="s">
        <v>2442</v>
      </c>
      <c r="AL241" s="76"/>
      <c r="AM241" s="78">
        <v>42225.006944444445</v>
      </c>
      <c r="AN241" s="76" t="s">
        <v>493</v>
      </c>
      <c r="AO241" s="79" t="s">
        <v>3041</v>
      </c>
      <c r="AP241" s="76" t="s">
        <v>65</v>
      </c>
      <c r="AQ241" s="48" t="s">
        <v>1165</v>
      </c>
      <c r="AR241" s="48" t="s">
        <v>1165</v>
      </c>
      <c r="AS241" s="48" t="s">
        <v>1235</v>
      </c>
      <c r="AT241" s="48" t="s">
        <v>1235</v>
      </c>
      <c r="AU241" s="48" t="s">
        <v>1284</v>
      </c>
      <c r="AV241" s="48" t="s">
        <v>1284</v>
      </c>
      <c r="AW241" s="93" t="s">
        <v>3684</v>
      </c>
      <c r="AX241" s="93" t="s">
        <v>3684</v>
      </c>
      <c r="AY241" s="93" t="s">
        <v>3894</v>
      </c>
      <c r="AZ241" s="93" t="s">
        <v>3894</v>
      </c>
    </row>
    <row r="242" spans="1:52" x14ac:dyDescent="0.25">
      <c r="A242" s="63" t="s">
        <v>721</v>
      </c>
      <c r="B242" s="64"/>
      <c r="C242" s="64"/>
      <c r="D242" s="65"/>
      <c r="E242" s="86"/>
      <c r="F242" s="85" t="s">
        <v>2722</v>
      </c>
      <c r="G242" s="87"/>
      <c r="H242" s="67" t="s">
        <v>721</v>
      </c>
      <c r="I242" s="68"/>
      <c r="J242" s="88"/>
      <c r="K242" s="67" t="s">
        <v>3370</v>
      </c>
      <c r="L242" s="89"/>
      <c r="M242" s="70">
        <v>3278.69775390625</v>
      </c>
      <c r="N242" s="70">
        <v>352.79693603515625</v>
      </c>
      <c r="O242" s="71"/>
      <c r="P242" s="72"/>
      <c r="Q242" s="72"/>
      <c r="R242" s="84"/>
      <c r="S242" s="48">
        <v>1</v>
      </c>
      <c r="T242" s="48">
        <v>1</v>
      </c>
      <c r="U242" s="49">
        <v>0</v>
      </c>
      <c r="V242" s="49">
        <v>0</v>
      </c>
      <c r="W242" s="49">
        <v>0</v>
      </c>
      <c r="X242" s="49">
        <v>0.99999899999999997</v>
      </c>
      <c r="Y242" s="49">
        <v>0</v>
      </c>
      <c r="Z242" s="49" t="s">
        <v>3489</v>
      </c>
      <c r="AA242" s="73">
        <v>242</v>
      </c>
      <c r="AB242" s="73"/>
      <c r="AC242" s="74"/>
      <c r="AD242" s="76">
        <v>244</v>
      </c>
      <c r="AE242" s="76">
        <v>92</v>
      </c>
      <c r="AF242" s="76">
        <v>12979</v>
      </c>
      <c r="AG242" s="76">
        <v>13460</v>
      </c>
      <c r="AH242" s="76">
        <v>32400</v>
      </c>
      <c r="AI242" s="76" t="s">
        <v>2056</v>
      </c>
      <c r="AJ242" s="76"/>
      <c r="AK242" s="76"/>
      <c r="AL242" s="76" t="s">
        <v>439</v>
      </c>
      <c r="AM242" s="78">
        <v>42443.14806712963</v>
      </c>
      <c r="AN242" s="76" t="s">
        <v>493</v>
      </c>
      <c r="AO242" s="79" t="s">
        <v>3042</v>
      </c>
      <c r="AP242" s="76" t="s">
        <v>65</v>
      </c>
      <c r="AQ242" s="48"/>
      <c r="AR242" s="48"/>
      <c r="AS242" s="48"/>
      <c r="AT242" s="48"/>
      <c r="AU242" s="48"/>
      <c r="AV242" s="48"/>
      <c r="AW242" s="93" t="s">
        <v>3692</v>
      </c>
      <c r="AX242" s="93" t="s">
        <v>3692</v>
      </c>
      <c r="AY242" s="93" t="s">
        <v>3902</v>
      </c>
      <c r="AZ242" s="93" t="s">
        <v>3902</v>
      </c>
    </row>
    <row r="243" spans="1:52" x14ac:dyDescent="0.25">
      <c r="A243" s="63" t="s">
        <v>722</v>
      </c>
      <c r="B243" s="64"/>
      <c r="C243" s="64"/>
      <c r="D243" s="65"/>
      <c r="E243" s="86"/>
      <c r="F243" s="85" t="s">
        <v>2723</v>
      </c>
      <c r="G243" s="87"/>
      <c r="H243" s="67" t="s">
        <v>722</v>
      </c>
      <c r="I243" s="68"/>
      <c r="J243" s="88"/>
      <c r="K243" s="67" t="s">
        <v>3371</v>
      </c>
      <c r="L243" s="89"/>
      <c r="M243" s="70">
        <v>3487.680419921875</v>
      </c>
      <c r="N243" s="70">
        <v>2608.828125</v>
      </c>
      <c r="O243" s="71"/>
      <c r="P243" s="72"/>
      <c r="Q243" s="72"/>
      <c r="R243" s="84"/>
      <c r="S243" s="48">
        <v>0</v>
      </c>
      <c r="T243" s="48">
        <v>1</v>
      </c>
      <c r="U243" s="49">
        <v>0</v>
      </c>
      <c r="V243" s="49">
        <v>1.1235999999999999E-2</v>
      </c>
      <c r="W243" s="49">
        <v>2.1739000000000001E-2</v>
      </c>
      <c r="X243" s="49">
        <v>0.55074999999999996</v>
      </c>
      <c r="Y243" s="49">
        <v>0</v>
      </c>
      <c r="Z243" s="49">
        <v>0</v>
      </c>
      <c r="AA243" s="73">
        <v>243</v>
      </c>
      <c r="AB243" s="73"/>
      <c r="AC243" s="74"/>
      <c r="AD243" s="76">
        <v>77</v>
      </c>
      <c r="AE243" s="76">
        <v>1</v>
      </c>
      <c r="AF243" s="76">
        <v>13</v>
      </c>
      <c r="AG243" s="76">
        <v>24</v>
      </c>
      <c r="AH243" s="76"/>
      <c r="AI243" s="76"/>
      <c r="AJ243" s="76" t="s">
        <v>2271</v>
      </c>
      <c r="AK243" s="76"/>
      <c r="AL243" s="76"/>
      <c r="AM243" s="78">
        <v>43090.437569444446</v>
      </c>
      <c r="AN243" s="76" t="s">
        <v>493</v>
      </c>
      <c r="AO243" s="79" t="s">
        <v>3043</v>
      </c>
      <c r="AP243" s="76" t="s">
        <v>65</v>
      </c>
      <c r="AQ243" s="48" t="s">
        <v>3544</v>
      </c>
      <c r="AR243" s="48" t="s">
        <v>3544</v>
      </c>
      <c r="AS243" s="48" t="s">
        <v>266</v>
      </c>
      <c r="AT243" s="48" t="s">
        <v>266</v>
      </c>
      <c r="AU243" s="48"/>
      <c r="AV243" s="48"/>
      <c r="AW243" s="93" t="s">
        <v>3693</v>
      </c>
      <c r="AX243" s="93" t="s">
        <v>3767</v>
      </c>
      <c r="AY243" s="93" t="s">
        <v>3903</v>
      </c>
      <c r="AZ243" s="93" t="s">
        <v>3971</v>
      </c>
    </row>
    <row r="244" spans="1:52" x14ac:dyDescent="0.25">
      <c r="A244" s="63" t="s">
        <v>723</v>
      </c>
      <c r="B244" s="64"/>
      <c r="C244" s="64"/>
      <c r="D244" s="65"/>
      <c r="E244" s="86"/>
      <c r="F244" s="85" t="s">
        <v>460</v>
      </c>
      <c r="G244" s="87"/>
      <c r="H244" s="67" t="s">
        <v>723</v>
      </c>
      <c r="I244" s="68"/>
      <c r="J244" s="88"/>
      <c r="K244" s="67" t="s">
        <v>3372</v>
      </c>
      <c r="L244" s="89"/>
      <c r="M244" s="70">
        <v>1741.31640625</v>
      </c>
      <c r="N244" s="70">
        <v>6871.32568359375</v>
      </c>
      <c r="O244" s="71"/>
      <c r="P244" s="72"/>
      <c r="Q244" s="72"/>
      <c r="R244" s="84"/>
      <c r="S244" s="48">
        <v>1</v>
      </c>
      <c r="T244" s="48">
        <v>1</v>
      </c>
      <c r="U244" s="49">
        <v>0</v>
      </c>
      <c r="V244" s="49">
        <v>0</v>
      </c>
      <c r="W244" s="49">
        <v>0</v>
      </c>
      <c r="X244" s="49">
        <v>0.99999899999999997</v>
      </c>
      <c r="Y244" s="49">
        <v>0</v>
      </c>
      <c r="Z244" s="49" t="s">
        <v>3489</v>
      </c>
      <c r="AA244" s="73">
        <v>244</v>
      </c>
      <c r="AB244" s="73"/>
      <c r="AC244" s="74"/>
      <c r="AD244" s="76">
        <v>26</v>
      </c>
      <c r="AE244" s="76">
        <v>0</v>
      </c>
      <c r="AF244" s="76">
        <v>12</v>
      </c>
      <c r="AG244" s="76">
        <v>0</v>
      </c>
      <c r="AH244" s="76"/>
      <c r="AI244" s="76"/>
      <c r="AJ244" s="76"/>
      <c r="AK244" s="76"/>
      <c r="AL244" s="76"/>
      <c r="AM244" s="78">
        <v>43090.451863425929</v>
      </c>
      <c r="AN244" s="76" t="s">
        <v>493</v>
      </c>
      <c r="AO244" s="79" t="s">
        <v>3044</v>
      </c>
      <c r="AP244" s="76" t="s">
        <v>65</v>
      </c>
      <c r="AQ244" s="48" t="s">
        <v>1172</v>
      </c>
      <c r="AR244" s="48" t="s">
        <v>1172</v>
      </c>
      <c r="AS244" s="48" t="s">
        <v>275</v>
      </c>
      <c r="AT244" s="48" t="s">
        <v>275</v>
      </c>
      <c r="AU244" s="48" t="s">
        <v>282</v>
      </c>
      <c r="AV244" s="48" t="s">
        <v>282</v>
      </c>
      <c r="AW244" s="93" t="s">
        <v>3694</v>
      </c>
      <c r="AX244" s="93" t="s">
        <v>3694</v>
      </c>
      <c r="AY244" s="93" t="s">
        <v>3904</v>
      </c>
      <c r="AZ244" s="93" t="s">
        <v>3904</v>
      </c>
    </row>
    <row r="245" spans="1:52" x14ac:dyDescent="0.25">
      <c r="A245" s="63" t="s">
        <v>724</v>
      </c>
      <c r="B245" s="64"/>
      <c r="C245" s="64"/>
      <c r="D245" s="65"/>
      <c r="E245" s="86"/>
      <c r="F245" s="85" t="s">
        <v>2724</v>
      </c>
      <c r="G245" s="87"/>
      <c r="H245" s="67" t="s">
        <v>724</v>
      </c>
      <c r="I245" s="68"/>
      <c r="J245" s="88"/>
      <c r="K245" s="67" t="s">
        <v>3373</v>
      </c>
      <c r="L245" s="89"/>
      <c r="M245" s="70">
        <v>6171.61669921875</v>
      </c>
      <c r="N245" s="70">
        <v>1149.205322265625</v>
      </c>
      <c r="O245" s="71"/>
      <c r="P245" s="72"/>
      <c r="Q245" s="72"/>
      <c r="R245" s="84"/>
      <c r="S245" s="48">
        <v>0</v>
      </c>
      <c r="T245" s="48">
        <v>2</v>
      </c>
      <c r="U245" s="49">
        <v>2</v>
      </c>
      <c r="V245" s="49">
        <v>0.5</v>
      </c>
      <c r="W245" s="49">
        <v>0</v>
      </c>
      <c r="X245" s="49">
        <v>1.459457</v>
      </c>
      <c r="Y245" s="49">
        <v>0</v>
      </c>
      <c r="Z245" s="49">
        <v>0</v>
      </c>
      <c r="AA245" s="73">
        <v>245</v>
      </c>
      <c r="AB245" s="73"/>
      <c r="AC245" s="74"/>
      <c r="AD245" s="76">
        <v>161</v>
      </c>
      <c r="AE245" s="76">
        <v>1588</v>
      </c>
      <c r="AF245" s="76">
        <v>54368</v>
      </c>
      <c r="AG245" s="76">
        <v>40039</v>
      </c>
      <c r="AH245" s="76"/>
      <c r="AI245" s="76" t="s">
        <v>2057</v>
      </c>
      <c r="AJ245" s="76" t="s">
        <v>2272</v>
      </c>
      <c r="AK245" s="79" t="s">
        <v>2443</v>
      </c>
      <c r="AL245" s="76"/>
      <c r="AM245" s="78">
        <v>42382.611377314817</v>
      </c>
      <c r="AN245" s="76" t="s">
        <v>493</v>
      </c>
      <c r="AO245" s="79" t="s">
        <v>3045</v>
      </c>
      <c r="AP245" s="76" t="s">
        <v>65</v>
      </c>
      <c r="AQ245" s="48" t="s">
        <v>1173</v>
      </c>
      <c r="AR245" s="48" t="s">
        <v>1173</v>
      </c>
      <c r="AS245" s="48" t="s">
        <v>271</v>
      </c>
      <c r="AT245" s="48" t="s">
        <v>271</v>
      </c>
      <c r="AU245" s="48" t="s">
        <v>1290</v>
      </c>
      <c r="AV245" s="48" t="s">
        <v>1290</v>
      </c>
      <c r="AW245" s="93" t="s">
        <v>3695</v>
      </c>
      <c r="AX245" s="93" t="s">
        <v>3695</v>
      </c>
      <c r="AY245" s="93" t="s">
        <v>3905</v>
      </c>
      <c r="AZ245" s="93" t="s">
        <v>3905</v>
      </c>
    </row>
    <row r="246" spans="1:52" x14ac:dyDescent="0.25">
      <c r="A246" s="63" t="s">
        <v>862</v>
      </c>
      <c r="B246" s="64"/>
      <c r="C246" s="64"/>
      <c r="D246" s="65"/>
      <c r="E246" s="86"/>
      <c r="F246" s="85" t="s">
        <v>2725</v>
      </c>
      <c r="G246" s="87"/>
      <c r="H246" s="67" t="s">
        <v>862</v>
      </c>
      <c r="I246" s="68"/>
      <c r="J246" s="88"/>
      <c r="K246" s="67" t="s">
        <v>3374</v>
      </c>
      <c r="L246" s="89"/>
      <c r="M246" s="70">
        <v>3332.741943359375</v>
      </c>
      <c r="N246" s="70">
        <v>3566.211669921875</v>
      </c>
      <c r="O246" s="71"/>
      <c r="P246" s="72"/>
      <c r="Q246" s="72"/>
      <c r="R246" s="84"/>
      <c r="S246" s="48">
        <v>1</v>
      </c>
      <c r="T246" s="48">
        <v>0</v>
      </c>
      <c r="U246" s="49">
        <v>0</v>
      </c>
      <c r="V246" s="49">
        <v>0.33333299999999999</v>
      </c>
      <c r="W246" s="49">
        <v>0</v>
      </c>
      <c r="X246" s="49">
        <v>0.77026899999999998</v>
      </c>
      <c r="Y246" s="49">
        <v>0</v>
      </c>
      <c r="Z246" s="49">
        <v>0</v>
      </c>
      <c r="AA246" s="73">
        <v>246</v>
      </c>
      <c r="AB246" s="73"/>
      <c r="AC246" s="74"/>
      <c r="AD246" s="76">
        <v>153</v>
      </c>
      <c r="AE246" s="76">
        <v>943373</v>
      </c>
      <c r="AF246" s="76">
        <v>14959</v>
      </c>
      <c r="AG246" s="76">
        <v>1250</v>
      </c>
      <c r="AH246" s="76">
        <v>19800</v>
      </c>
      <c r="AI246" s="76" t="s">
        <v>2058</v>
      </c>
      <c r="AJ246" s="76" t="s">
        <v>2273</v>
      </c>
      <c r="AK246" s="79" t="s">
        <v>2444</v>
      </c>
      <c r="AL246" s="76" t="s">
        <v>2515</v>
      </c>
      <c r="AM246" s="78">
        <v>40296.640694444446</v>
      </c>
      <c r="AN246" s="76" t="s">
        <v>493</v>
      </c>
      <c r="AO246" s="79" t="s">
        <v>3046</v>
      </c>
      <c r="AP246" s="76" t="s">
        <v>64</v>
      </c>
      <c r="AQ246" s="48"/>
      <c r="AR246" s="48"/>
      <c r="AS246" s="48"/>
      <c r="AT246" s="48"/>
      <c r="AU246" s="48"/>
      <c r="AV246" s="48"/>
      <c r="AW246" s="48"/>
      <c r="AX246" s="48"/>
      <c r="AY246" s="48"/>
      <c r="AZ246" s="48"/>
    </row>
    <row r="247" spans="1:52" x14ac:dyDescent="0.25">
      <c r="A247" s="63" t="s">
        <v>863</v>
      </c>
      <c r="B247" s="64"/>
      <c r="C247" s="64"/>
      <c r="D247" s="65"/>
      <c r="E247" s="86"/>
      <c r="F247" s="85" t="s">
        <v>2726</v>
      </c>
      <c r="G247" s="87"/>
      <c r="H247" s="67" t="s">
        <v>863</v>
      </c>
      <c r="I247" s="68"/>
      <c r="J247" s="88"/>
      <c r="K247" s="67" t="s">
        <v>3375</v>
      </c>
      <c r="L247" s="89"/>
      <c r="M247" s="70">
        <v>8920.98828125</v>
      </c>
      <c r="N247" s="70">
        <v>1733.4464111328125</v>
      </c>
      <c r="O247" s="71"/>
      <c r="P247" s="72"/>
      <c r="Q247" s="72"/>
      <c r="R247" s="84"/>
      <c r="S247" s="48">
        <v>1</v>
      </c>
      <c r="T247" s="48">
        <v>0</v>
      </c>
      <c r="U247" s="49">
        <v>0</v>
      </c>
      <c r="V247" s="49">
        <v>0.33333299999999999</v>
      </c>
      <c r="W247" s="49">
        <v>0</v>
      </c>
      <c r="X247" s="49">
        <v>0.77026899999999998</v>
      </c>
      <c r="Y247" s="49">
        <v>0</v>
      </c>
      <c r="Z247" s="49">
        <v>0</v>
      </c>
      <c r="AA247" s="73">
        <v>247</v>
      </c>
      <c r="AB247" s="73"/>
      <c r="AC247" s="74"/>
      <c r="AD247" s="76">
        <v>322</v>
      </c>
      <c r="AE247" s="76">
        <v>43677</v>
      </c>
      <c r="AF247" s="76">
        <v>17259</v>
      </c>
      <c r="AG247" s="76">
        <v>85</v>
      </c>
      <c r="AH247" s="76">
        <v>19800</v>
      </c>
      <c r="AI247" s="76" t="s">
        <v>2059</v>
      </c>
      <c r="AJ247" s="76" t="s">
        <v>2273</v>
      </c>
      <c r="AK247" s="79" t="s">
        <v>2445</v>
      </c>
      <c r="AL247" s="76" t="s">
        <v>443</v>
      </c>
      <c r="AM247" s="78">
        <v>40305.173645833333</v>
      </c>
      <c r="AN247" s="76" t="s">
        <v>493</v>
      </c>
      <c r="AO247" s="79" t="s">
        <v>3047</v>
      </c>
      <c r="AP247" s="76" t="s">
        <v>64</v>
      </c>
      <c r="AQ247" s="48"/>
      <c r="AR247" s="48"/>
      <c r="AS247" s="48"/>
      <c r="AT247" s="48"/>
      <c r="AU247" s="48"/>
      <c r="AV247" s="48"/>
      <c r="AW247" s="48"/>
      <c r="AX247" s="48"/>
      <c r="AY247" s="48"/>
      <c r="AZ247" s="48"/>
    </row>
    <row r="248" spans="1:52" x14ac:dyDescent="0.25">
      <c r="A248" s="63" t="s">
        <v>725</v>
      </c>
      <c r="B248" s="64"/>
      <c r="C248" s="64"/>
      <c r="D248" s="65"/>
      <c r="E248" s="86"/>
      <c r="F248" s="85" t="s">
        <v>2727</v>
      </c>
      <c r="G248" s="87"/>
      <c r="H248" s="67" t="s">
        <v>725</v>
      </c>
      <c r="I248" s="68"/>
      <c r="J248" s="88"/>
      <c r="K248" s="67" t="s">
        <v>3376</v>
      </c>
      <c r="L248" s="89"/>
      <c r="M248" s="70">
        <v>3926.780029296875</v>
      </c>
      <c r="N248" s="70">
        <v>1357.7900390625</v>
      </c>
      <c r="O248" s="71"/>
      <c r="P248" s="72"/>
      <c r="Q248" s="72"/>
      <c r="R248" s="84"/>
      <c r="S248" s="48">
        <v>0</v>
      </c>
      <c r="T248" s="48">
        <v>1</v>
      </c>
      <c r="U248" s="49">
        <v>0</v>
      </c>
      <c r="V248" s="49">
        <v>1</v>
      </c>
      <c r="W248" s="49">
        <v>0</v>
      </c>
      <c r="X248" s="49">
        <v>0.99999899999999997</v>
      </c>
      <c r="Y248" s="49">
        <v>0</v>
      </c>
      <c r="Z248" s="49">
        <v>0</v>
      </c>
      <c r="AA248" s="73">
        <v>248</v>
      </c>
      <c r="AB248" s="73"/>
      <c r="AC248" s="74"/>
      <c r="AD248" s="76">
        <v>1751</v>
      </c>
      <c r="AE248" s="76">
        <v>410</v>
      </c>
      <c r="AF248" s="76">
        <v>3373</v>
      </c>
      <c r="AG248" s="76">
        <v>2379</v>
      </c>
      <c r="AH248" s="76"/>
      <c r="AI248" s="76" t="s">
        <v>2060</v>
      </c>
      <c r="AJ248" s="76" t="s">
        <v>2274</v>
      </c>
      <c r="AK248" s="76"/>
      <c r="AL248" s="76"/>
      <c r="AM248" s="78">
        <v>41036.587141203701</v>
      </c>
      <c r="AN248" s="76" t="s">
        <v>493</v>
      </c>
      <c r="AO248" s="79" t="s">
        <v>3048</v>
      </c>
      <c r="AP248" s="76" t="s">
        <v>65</v>
      </c>
      <c r="AQ248" s="48"/>
      <c r="AR248" s="48"/>
      <c r="AS248" s="48"/>
      <c r="AT248" s="48"/>
      <c r="AU248" s="48"/>
      <c r="AV248" s="48"/>
      <c r="AW248" s="93" t="s">
        <v>3696</v>
      </c>
      <c r="AX248" s="93" t="s">
        <v>3696</v>
      </c>
      <c r="AY248" s="93" t="s">
        <v>3906</v>
      </c>
      <c r="AZ248" s="93" t="s">
        <v>3906</v>
      </c>
    </row>
    <row r="249" spans="1:52" x14ac:dyDescent="0.25">
      <c r="A249" s="63" t="s">
        <v>864</v>
      </c>
      <c r="B249" s="64"/>
      <c r="C249" s="64"/>
      <c r="D249" s="65"/>
      <c r="E249" s="86"/>
      <c r="F249" s="85" t="s">
        <v>2728</v>
      </c>
      <c r="G249" s="87"/>
      <c r="H249" s="67" t="s">
        <v>864</v>
      </c>
      <c r="I249" s="68"/>
      <c r="J249" s="88"/>
      <c r="K249" s="67" t="s">
        <v>3377</v>
      </c>
      <c r="L249" s="89"/>
      <c r="M249" s="70">
        <v>2556.452392578125</v>
      </c>
      <c r="N249" s="70">
        <v>423.959716796875</v>
      </c>
      <c r="O249" s="71"/>
      <c r="P249" s="72"/>
      <c r="Q249" s="72"/>
      <c r="R249" s="84"/>
      <c r="S249" s="48">
        <v>1</v>
      </c>
      <c r="T249" s="48">
        <v>0</v>
      </c>
      <c r="U249" s="49">
        <v>0</v>
      </c>
      <c r="V249" s="49">
        <v>1</v>
      </c>
      <c r="W249" s="49">
        <v>0</v>
      </c>
      <c r="X249" s="49">
        <v>0.99999899999999997</v>
      </c>
      <c r="Y249" s="49">
        <v>0</v>
      </c>
      <c r="Z249" s="49">
        <v>0</v>
      </c>
      <c r="AA249" s="73">
        <v>249</v>
      </c>
      <c r="AB249" s="73"/>
      <c r="AC249" s="74"/>
      <c r="AD249" s="76">
        <v>322</v>
      </c>
      <c r="AE249" s="76">
        <v>745042</v>
      </c>
      <c r="AF249" s="76">
        <v>63584</v>
      </c>
      <c r="AG249" s="76">
        <v>657</v>
      </c>
      <c r="AH249" s="76">
        <v>19800</v>
      </c>
      <c r="AI249" s="76" t="s">
        <v>2061</v>
      </c>
      <c r="AJ249" s="76" t="s">
        <v>2275</v>
      </c>
      <c r="AK249" s="79" t="s">
        <v>2446</v>
      </c>
      <c r="AL249" s="76" t="s">
        <v>443</v>
      </c>
      <c r="AM249" s="78">
        <v>40299.875775462962</v>
      </c>
      <c r="AN249" s="76" t="s">
        <v>493</v>
      </c>
      <c r="AO249" s="79" t="s">
        <v>3049</v>
      </c>
      <c r="AP249" s="76" t="s">
        <v>64</v>
      </c>
      <c r="AQ249" s="48"/>
      <c r="AR249" s="48"/>
      <c r="AS249" s="48"/>
      <c r="AT249" s="48"/>
      <c r="AU249" s="48"/>
      <c r="AV249" s="48"/>
      <c r="AW249" s="48"/>
      <c r="AX249" s="48"/>
      <c r="AY249" s="48"/>
      <c r="AZ249" s="48"/>
    </row>
    <row r="250" spans="1:52" x14ac:dyDescent="0.25">
      <c r="A250" s="63" t="s">
        <v>726</v>
      </c>
      <c r="B250" s="64"/>
      <c r="C250" s="64"/>
      <c r="D250" s="65"/>
      <c r="E250" s="86"/>
      <c r="F250" s="85" t="s">
        <v>2729</v>
      </c>
      <c r="G250" s="87"/>
      <c r="H250" s="67" t="s">
        <v>726</v>
      </c>
      <c r="I250" s="68"/>
      <c r="J250" s="88"/>
      <c r="K250" s="67" t="s">
        <v>3378</v>
      </c>
      <c r="L250" s="89"/>
      <c r="M250" s="70">
        <v>5091.41650390625</v>
      </c>
      <c r="N250" s="70">
        <v>726.67376708984375</v>
      </c>
      <c r="O250" s="71"/>
      <c r="P250" s="72"/>
      <c r="Q250" s="72"/>
      <c r="R250" s="84"/>
      <c r="S250" s="48">
        <v>1</v>
      </c>
      <c r="T250" s="48">
        <v>1</v>
      </c>
      <c r="U250" s="49">
        <v>0</v>
      </c>
      <c r="V250" s="49">
        <v>0</v>
      </c>
      <c r="W250" s="49">
        <v>0</v>
      </c>
      <c r="X250" s="49">
        <v>0.99999899999999997</v>
      </c>
      <c r="Y250" s="49">
        <v>0</v>
      </c>
      <c r="Z250" s="49" t="s">
        <v>3489</v>
      </c>
      <c r="AA250" s="73">
        <v>250</v>
      </c>
      <c r="AB250" s="73"/>
      <c r="AC250" s="74"/>
      <c r="AD250" s="76">
        <v>509</v>
      </c>
      <c r="AE250" s="76">
        <v>1338</v>
      </c>
      <c r="AF250" s="76">
        <v>2888</v>
      </c>
      <c r="AG250" s="76">
        <v>827</v>
      </c>
      <c r="AH250" s="76">
        <v>32400</v>
      </c>
      <c r="AI250" s="76" t="s">
        <v>2062</v>
      </c>
      <c r="AJ250" s="76" t="s">
        <v>2276</v>
      </c>
      <c r="AK250" s="79" t="s">
        <v>2447</v>
      </c>
      <c r="AL250" s="76" t="s">
        <v>439</v>
      </c>
      <c r="AM250" s="78">
        <v>40510.490069444444</v>
      </c>
      <c r="AN250" s="76" t="s">
        <v>493</v>
      </c>
      <c r="AO250" s="79" t="s">
        <v>3050</v>
      </c>
      <c r="AP250" s="76" t="s">
        <v>65</v>
      </c>
      <c r="AQ250" s="48"/>
      <c r="AR250" s="48"/>
      <c r="AS250" s="48"/>
      <c r="AT250" s="48"/>
      <c r="AU250" s="48" t="s">
        <v>1291</v>
      </c>
      <c r="AV250" s="48" t="s">
        <v>1291</v>
      </c>
      <c r="AW250" s="93" t="s">
        <v>3697</v>
      </c>
      <c r="AX250" s="93" t="s">
        <v>3697</v>
      </c>
      <c r="AY250" s="93" t="s">
        <v>3907</v>
      </c>
      <c r="AZ250" s="93" t="s">
        <v>3907</v>
      </c>
    </row>
    <row r="251" spans="1:52" x14ac:dyDescent="0.25">
      <c r="A251" s="63" t="s">
        <v>727</v>
      </c>
      <c r="B251" s="64"/>
      <c r="C251" s="64"/>
      <c r="D251" s="65"/>
      <c r="E251" s="86"/>
      <c r="F251" s="85" t="s">
        <v>2730</v>
      </c>
      <c r="G251" s="87"/>
      <c r="H251" s="67" t="s">
        <v>727</v>
      </c>
      <c r="I251" s="68"/>
      <c r="J251" s="88"/>
      <c r="K251" s="67" t="s">
        <v>3379</v>
      </c>
      <c r="L251" s="89"/>
      <c r="M251" s="70">
        <v>727.7620849609375</v>
      </c>
      <c r="N251" s="70">
        <v>2103.243408203125</v>
      </c>
      <c r="O251" s="71"/>
      <c r="P251" s="72"/>
      <c r="Q251" s="72"/>
      <c r="R251" s="84"/>
      <c r="S251" s="48">
        <v>1</v>
      </c>
      <c r="T251" s="48">
        <v>1</v>
      </c>
      <c r="U251" s="49">
        <v>0</v>
      </c>
      <c r="V251" s="49">
        <v>0</v>
      </c>
      <c r="W251" s="49">
        <v>0</v>
      </c>
      <c r="X251" s="49">
        <v>0.99999899999999997</v>
      </c>
      <c r="Y251" s="49">
        <v>0</v>
      </c>
      <c r="Z251" s="49" t="s">
        <v>3489</v>
      </c>
      <c r="AA251" s="73">
        <v>251</v>
      </c>
      <c r="AB251" s="73"/>
      <c r="AC251" s="74"/>
      <c r="AD251" s="76">
        <v>8784</v>
      </c>
      <c r="AE251" s="76">
        <v>8428</v>
      </c>
      <c r="AF251" s="76">
        <v>12981</v>
      </c>
      <c r="AG251" s="76">
        <v>244</v>
      </c>
      <c r="AH251" s="76"/>
      <c r="AI251" s="76" t="s">
        <v>2063</v>
      </c>
      <c r="AJ251" s="76"/>
      <c r="AK251" s="76"/>
      <c r="AL251" s="76"/>
      <c r="AM251" s="78">
        <v>42643.76090277778</v>
      </c>
      <c r="AN251" s="76" t="s">
        <v>493</v>
      </c>
      <c r="AO251" s="79" t="s">
        <v>3051</v>
      </c>
      <c r="AP251" s="76" t="s">
        <v>65</v>
      </c>
      <c r="AQ251" s="48" t="s">
        <v>1174</v>
      </c>
      <c r="AR251" s="48" t="s">
        <v>1174</v>
      </c>
      <c r="AS251" s="48" t="s">
        <v>1226</v>
      </c>
      <c r="AT251" s="48" t="s">
        <v>1226</v>
      </c>
      <c r="AU251" s="48"/>
      <c r="AV251" s="48"/>
      <c r="AW251" s="93" t="s">
        <v>3698</v>
      </c>
      <c r="AX251" s="93" t="s">
        <v>3698</v>
      </c>
      <c r="AY251" s="93" t="s">
        <v>3908</v>
      </c>
      <c r="AZ251" s="93" t="s">
        <v>3908</v>
      </c>
    </row>
    <row r="252" spans="1:52" x14ac:dyDescent="0.25">
      <c r="A252" s="63" t="s">
        <v>728</v>
      </c>
      <c r="B252" s="64"/>
      <c r="C252" s="64"/>
      <c r="D252" s="65"/>
      <c r="E252" s="86"/>
      <c r="F252" s="85" t="s">
        <v>2731</v>
      </c>
      <c r="G252" s="87"/>
      <c r="H252" s="67" t="s">
        <v>728</v>
      </c>
      <c r="I252" s="68"/>
      <c r="J252" s="88"/>
      <c r="K252" s="67" t="s">
        <v>3380</v>
      </c>
      <c r="L252" s="89"/>
      <c r="M252" s="70">
        <v>1910.58837890625</v>
      </c>
      <c r="N252" s="70">
        <v>2712.20458984375</v>
      </c>
      <c r="O252" s="71"/>
      <c r="P252" s="72"/>
      <c r="Q252" s="72"/>
      <c r="R252" s="84"/>
      <c r="S252" s="48">
        <v>1</v>
      </c>
      <c r="T252" s="48">
        <v>1</v>
      </c>
      <c r="U252" s="49">
        <v>0</v>
      </c>
      <c r="V252" s="49">
        <v>0</v>
      </c>
      <c r="W252" s="49">
        <v>0</v>
      </c>
      <c r="X252" s="49">
        <v>0.99999899999999997</v>
      </c>
      <c r="Y252" s="49">
        <v>0</v>
      </c>
      <c r="Z252" s="49" t="s">
        <v>3489</v>
      </c>
      <c r="AA252" s="73">
        <v>252</v>
      </c>
      <c r="AB252" s="73"/>
      <c r="AC252" s="74"/>
      <c r="AD252" s="76">
        <v>747</v>
      </c>
      <c r="AE252" s="76">
        <v>1453</v>
      </c>
      <c r="AF252" s="76">
        <v>187345</v>
      </c>
      <c r="AG252" s="76">
        <v>18852</v>
      </c>
      <c r="AH252" s="76">
        <v>3600</v>
      </c>
      <c r="AI252" s="76" t="s">
        <v>2064</v>
      </c>
      <c r="AJ252" s="76" t="s">
        <v>2277</v>
      </c>
      <c r="AK252" s="79" t="s">
        <v>2448</v>
      </c>
      <c r="AL252" s="76" t="s">
        <v>448</v>
      </c>
      <c r="AM252" s="78">
        <v>39339.330543981479</v>
      </c>
      <c r="AN252" s="76" t="s">
        <v>493</v>
      </c>
      <c r="AO252" s="79" t="s">
        <v>3052</v>
      </c>
      <c r="AP252" s="76" t="s">
        <v>65</v>
      </c>
      <c r="AQ252" s="48" t="s">
        <v>1175</v>
      </c>
      <c r="AR252" s="48" t="s">
        <v>1175</v>
      </c>
      <c r="AS252" s="48" t="s">
        <v>264</v>
      </c>
      <c r="AT252" s="48" t="s">
        <v>264</v>
      </c>
      <c r="AU252" s="48"/>
      <c r="AV252" s="48"/>
      <c r="AW252" s="93" t="s">
        <v>3699</v>
      </c>
      <c r="AX252" s="93" t="s">
        <v>3699</v>
      </c>
      <c r="AY252" s="93" t="s">
        <v>3909</v>
      </c>
      <c r="AZ252" s="93" t="s">
        <v>3909</v>
      </c>
    </row>
    <row r="253" spans="1:52" x14ac:dyDescent="0.25">
      <c r="A253" s="63" t="s">
        <v>729</v>
      </c>
      <c r="B253" s="64"/>
      <c r="C253" s="64"/>
      <c r="D253" s="65"/>
      <c r="E253" s="86"/>
      <c r="F253" s="85" t="s">
        <v>2732</v>
      </c>
      <c r="G253" s="87"/>
      <c r="H253" s="67" t="s">
        <v>729</v>
      </c>
      <c r="I253" s="68"/>
      <c r="J253" s="88"/>
      <c r="K253" s="67" t="s">
        <v>3381</v>
      </c>
      <c r="L253" s="89"/>
      <c r="M253" s="70">
        <v>7388.29638671875</v>
      </c>
      <c r="N253" s="70">
        <v>835.763427734375</v>
      </c>
      <c r="O253" s="71"/>
      <c r="P253" s="72"/>
      <c r="Q253" s="72"/>
      <c r="R253" s="84"/>
      <c r="S253" s="48">
        <v>1</v>
      </c>
      <c r="T253" s="48">
        <v>1</v>
      </c>
      <c r="U253" s="49">
        <v>0</v>
      </c>
      <c r="V253" s="49">
        <v>0</v>
      </c>
      <c r="W253" s="49">
        <v>0</v>
      </c>
      <c r="X253" s="49">
        <v>0.99999899999999997</v>
      </c>
      <c r="Y253" s="49">
        <v>0</v>
      </c>
      <c r="Z253" s="49" t="s">
        <v>3489</v>
      </c>
      <c r="AA253" s="73">
        <v>253</v>
      </c>
      <c r="AB253" s="73"/>
      <c r="AC253" s="74"/>
      <c r="AD253" s="76">
        <v>11</v>
      </c>
      <c r="AE253" s="76">
        <v>1905</v>
      </c>
      <c r="AF253" s="76">
        <v>397919</v>
      </c>
      <c r="AG253" s="76">
        <v>2</v>
      </c>
      <c r="AH253" s="76">
        <v>32400</v>
      </c>
      <c r="AI253" s="76" t="s">
        <v>2065</v>
      </c>
      <c r="AJ253" s="76"/>
      <c r="AK253" s="79" t="s">
        <v>2449</v>
      </c>
      <c r="AL253" s="76" t="s">
        <v>439</v>
      </c>
      <c r="AM253" s="78">
        <v>40772.225289351853</v>
      </c>
      <c r="AN253" s="76" t="s">
        <v>493</v>
      </c>
      <c r="AO253" s="79" t="s">
        <v>3053</v>
      </c>
      <c r="AP253" s="76" t="s">
        <v>65</v>
      </c>
      <c r="AQ253" s="48" t="s">
        <v>1176</v>
      </c>
      <c r="AR253" s="48" t="s">
        <v>1176</v>
      </c>
      <c r="AS253" s="48" t="s">
        <v>1244</v>
      </c>
      <c r="AT253" s="48" t="s">
        <v>1244</v>
      </c>
      <c r="AU253" s="48" t="s">
        <v>1292</v>
      </c>
      <c r="AV253" s="48" t="s">
        <v>1292</v>
      </c>
      <c r="AW253" s="93" t="s">
        <v>3700</v>
      </c>
      <c r="AX253" s="93" t="s">
        <v>3700</v>
      </c>
      <c r="AY253" s="93" t="s">
        <v>3910</v>
      </c>
      <c r="AZ253" s="93" t="s">
        <v>3910</v>
      </c>
    </row>
    <row r="254" spans="1:52" x14ac:dyDescent="0.25">
      <c r="A254" s="63" t="s">
        <v>730</v>
      </c>
      <c r="B254" s="64"/>
      <c r="C254" s="64"/>
      <c r="D254" s="65"/>
      <c r="E254" s="86"/>
      <c r="F254" s="85" t="s">
        <v>2733</v>
      </c>
      <c r="G254" s="87"/>
      <c r="H254" s="67" t="s">
        <v>730</v>
      </c>
      <c r="I254" s="68"/>
      <c r="J254" s="88"/>
      <c r="K254" s="67" t="s">
        <v>3382</v>
      </c>
      <c r="L254" s="89"/>
      <c r="M254" s="70">
        <v>7018.9775390625</v>
      </c>
      <c r="N254" s="70">
        <v>2953.728759765625</v>
      </c>
      <c r="O254" s="71"/>
      <c r="P254" s="72"/>
      <c r="Q254" s="72"/>
      <c r="R254" s="84"/>
      <c r="S254" s="48">
        <v>0</v>
      </c>
      <c r="T254" s="48">
        <v>1</v>
      </c>
      <c r="U254" s="49">
        <v>0</v>
      </c>
      <c r="V254" s="49">
        <v>1</v>
      </c>
      <c r="W254" s="49">
        <v>0</v>
      </c>
      <c r="X254" s="49">
        <v>0.99999899999999997</v>
      </c>
      <c r="Y254" s="49">
        <v>0</v>
      </c>
      <c r="Z254" s="49">
        <v>0</v>
      </c>
      <c r="AA254" s="73">
        <v>254</v>
      </c>
      <c r="AB254" s="73"/>
      <c r="AC254" s="74"/>
      <c r="AD254" s="76">
        <v>2305</v>
      </c>
      <c r="AE254" s="76">
        <v>726</v>
      </c>
      <c r="AF254" s="76">
        <v>10406</v>
      </c>
      <c r="AG254" s="76">
        <v>14346</v>
      </c>
      <c r="AH254" s="76"/>
      <c r="AI254" s="76" t="s">
        <v>2066</v>
      </c>
      <c r="AJ254" s="76" t="s">
        <v>2278</v>
      </c>
      <c r="AK254" s="76"/>
      <c r="AL254" s="76"/>
      <c r="AM254" s="78">
        <v>43048.023958333331</v>
      </c>
      <c r="AN254" s="76" t="s">
        <v>493</v>
      </c>
      <c r="AO254" s="79" t="s">
        <v>3054</v>
      </c>
      <c r="AP254" s="76" t="s">
        <v>65</v>
      </c>
      <c r="AQ254" s="48"/>
      <c r="AR254" s="48"/>
      <c r="AS254" s="48"/>
      <c r="AT254" s="48"/>
      <c r="AU254" s="48"/>
      <c r="AV254" s="48"/>
      <c r="AW254" s="93" t="s">
        <v>3701</v>
      </c>
      <c r="AX254" s="93" t="s">
        <v>3701</v>
      </c>
      <c r="AY254" s="93" t="s">
        <v>3911</v>
      </c>
      <c r="AZ254" s="93" t="s">
        <v>3911</v>
      </c>
    </row>
    <row r="255" spans="1:52" x14ac:dyDescent="0.25">
      <c r="A255" s="63" t="s">
        <v>865</v>
      </c>
      <c r="B255" s="64"/>
      <c r="C255" s="64"/>
      <c r="D255" s="65"/>
      <c r="E255" s="86"/>
      <c r="F255" s="85" t="s">
        <v>2734</v>
      </c>
      <c r="G255" s="87"/>
      <c r="H255" s="67" t="s">
        <v>865</v>
      </c>
      <c r="I255" s="68"/>
      <c r="J255" s="88"/>
      <c r="K255" s="67" t="s">
        <v>3383</v>
      </c>
      <c r="L255" s="89"/>
      <c r="M255" s="70">
        <v>4561.451171875</v>
      </c>
      <c r="N255" s="70">
        <v>835.17681884765625</v>
      </c>
      <c r="O255" s="71"/>
      <c r="P255" s="72"/>
      <c r="Q255" s="72"/>
      <c r="R255" s="84"/>
      <c r="S255" s="48">
        <v>1</v>
      </c>
      <c r="T255" s="48">
        <v>0</v>
      </c>
      <c r="U255" s="49">
        <v>0</v>
      </c>
      <c r="V255" s="49">
        <v>1</v>
      </c>
      <c r="W255" s="49">
        <v>0</v>
      </c>
      <c r="X255" s="49">
        <v>0.99999899999999997</v>
      </c>
      <c r="Y255" s="49">
        <v>0</v>
      </c>
      <c r="Z255" s="49">
        <v>0</v>
      </c>
      <c r="AA255" s="73">
        <v>255</v>
      </c>
      <c r="AB255" s="73"/>
      <c r="AC255" s="74"/>
      <c r="AD255" s="76">
        <v>1156</v>
      </c>
      <c r="AE255" s="76">
        <v>27444</v>
      </c>
      <c r="AF255" s="76">
        <v>5636</v>
      </c>
      <c r="AG255" s="76">
        <v>1538</v>
      </c>
      <c r="AH255" s="76">
        <v>-18000</v>
      </c>
      <c r="AI255" s="76" t="s">
        <v>2067</v>
      </c>
      <c r="AJ255" s="76" t="s">
        <v>2279</v>
      </c>
      <c r="AK255" s="79" t="s">
        <v>2450</v>
      </c>
      <c r="AL255" s="76" t="s">
        <v>435</v>
      </c>
      <c r="AM255" s="78">
        <v>39749.910208333335</v>
      </c>
      <c r="AN255" s="76" t="s">
        <v>493</v>
      </c>
      <c r="AO255" s="79" t="s">
        <v>3055</v>
      </c>
      <c r="AP255" s="76" t="s">
        <v>64</v>
      </c>
      <c r="AQ255" s="48"/>
      <c r="AR255" s="48"/>
      <c r="AS255" s="48"/>
      <c r="AT255" s="48"/>
      <c r="AU255" s="48"/>
      <c r="AV255" s="48"/>
      <c r="AW255" s="48"/>
      <c r="AX255" s="48"/>
      <c r="AY255" s="48"/>
      <c r="AZ255" s="48"/>
    </row>
    <row r="256" spans="1:52" x14ac:dyDescent="0.25">
      <c r="A256" s="63" t="s">
        <v>731</v>
      </c>
      <c r="B256" s="64"/>
      <c r="C256" s="64"/>
      <c r="D256" s="65"/>
      <c r="E256" s="86"/>
      <c r="F256" s="85" t="s">
        <v>2735</v>
      </c>
      <c r="G256" s="87"/>
      <c r="H256" s="67" t="s">
        <v>731</v>
      </c>
      <c r="I256" s="68"/>
      <c r="J256" s="88"/>
      <c r="K256" s="67" t="s">
        <v>3384</v>
      </c>
      <c r="L256" s="89"/>
      <c r="M256" s="70">
        <v>464.82614135742188</v>
      </c>
      <c r="N256" s="70">
        <v>4158.98046875</v>
      </c>
      <c r="O256" s="71"/>
      <c r="P256" s="72"/>
      <c r="Q256" s="72"/>
      <c r="R256" s="84"/>
      <c r="S256" s="48">
        <v>1</v>
      </c>
      <c r="T256" s="48">
        <v>1</v>
      </c>
      <c r="U256" s="49">
        <v>0</v>
      </c>
      <c r="V256" s="49">
        <v>0</v>
      </c>
      <c r="W256" s="49">
        <v>0</v>
      </c>
      <c r="X256" s="49">
        <v>0.99999899999999997</v>
      </c>
      <c r="Y256" s="49">
        <v>0</v>
      </c>
      <c r="Z256" s="49" t="s">
        <v>3489</v>
      </c>
      <c r="AA256" s="73">
        <v>256</v>
      </c>
      <c r="AB256" s="73"/>
      <c r="AC256" s="74"/>
      <c r="AD256" s="76">
        <v>18852</v>
      </c>
      <c r="AE256" s="76">
        <v>19582</v>
      </c>
      <c r="AF256" s="76">
        <v>214709</v>
      </c>
      <c r="AG256" s="76">
        <v>2438</v>
      </c>
      <c r="AH256" s="76">
        <v>-18000</v>
      </c>
      <c r="AI256" s="76" t="s">
        <v>2068</v>
      </c>
      <c r="AJ256" s="76" t="s">
        <v>2280</v>
      </c>
      <c r="AK256" s="79" t="s">
        <v>2451</v>
      </c>
      <c r="AL256" s="76" t="s">
        <v>435</v>
      </c>
      <c r="AM256" s="78">
        <v>40966.434432870374</v>
      </c>
      <c r="AN256" s="76" t="s">
        <v>493</v>
      </c>
      <c r="AO256" s="79" t="s">
        <v>3056</v>
      </c>
      <c r="AP256" s="76" t="s">
        <v>65</v>
      </c>
      <c r="AQ256" s="48" t="s">
        <v>1177</v>
      </c>
      <c r="AR256" s="48" t="s">
        <v>1177</v>
      </c>
      <c r="AS256" s="48" t="s">
        <v>275</v>
      </c>
      <c r="AT256" s="48" t="s">
        <v>275</v>
      </c>
      <c r="AU256" s="48" t="s">
        <v>1293</v>
      </c>
      <c r="AV256" s="48" t="s">
        <v>1293</v>
      </c>
      <c r="AW256" s="93" t="s">
        <v>3702</v>
      </c>
      <c r="AX256" s="93" t="s">
        <v>3702</v>
      </c>
      <c r="AY256" s="93" t="s">
        <v>3912</v>
      </c>
      <c r="AZ256" s="93" t="s">
        <v>3912</v>
      </c>
    </row>
    <row r="257" spans="1:52" x14ac:dyDescent="0.25">
      <c r="A257" s="63" t="s">
        <v>732</v>
      </c>
      <c r="B257" s="64"/>
      <c r="C257" s="64"/>
      <c r="D257" s="65"/>
      <c r="E257" s="86"/>
      <c r="F257" s="85" t="s">
        <v>2736</v>
      </c>
      <c r="G257" s="87"/>
      <c r="H257" s="67" t="s">
        <v>732</v>
      </c>
      <c r="I257" s="68"/>
      <c r="J257" s="88"/>
      <c r="K257" s="67" t="s">
        <v>3385</v>
      </c>
      <c r="L257" s="89"/>
      <c r="M257" s="70">
        <v>696.469970703125</v>
      </c>
      <c r="N257" s="70">
        <v>4235.93359375</v>
      </c>
      <c r="O257" s="71"/>
      <c r="P257" s="72"/>
      <c r="Q257" s="72"/>
      <c r="R257" s="84"/>
      <c r="S257" s="48">
        <v>1</v>
      </c>
      <c r="T257" s="48">
        <v>1</v>
      </c>
      <c r="U257" s="49">
        <v>0</v>
      </c>
      <c r="V257" s="49">
        <v>0</v>
      </c>
      <c r="W257" s="49">
        <v>0</v>
      </c>
      <c r="X257" s="49">
        <v>0.99999899999999997</v>
      </c>
      <c r="Y257" s="49">
        <v>0</v>
      </c>
      <c r="Z257" s="49" t="s">
        <v>3489</v>
      </c>
      <c r="AA257" s="73">
        <v>257</v>
      </c>
      <c r="AB257" s="73"/>
      <c r="AC257" s="74"/>
      <c r="AD257" s="76">
        <v>378</v>
      </c>
      <c r="AE257" s="76">
        <v>2488</v>
      </c>
      <c r="AF257" s="76">
        <v>113566</v>
      </c>
      <c r="AG257" s="76">
        <v>76117</v>
      </c>
      <c r="AH257" s="76">
        <v>-25200</v>
      </c>
      <c r="AI257" s="76" t="s">
        <v>2069</v>
      </c>
      <c r="AJ257" s="76" t="s">
        <v>2281</v>
      </c>
      <c r="AK257" s="79" t="s">
        <v>2452</v>
      </c>
      <c r="AL257" s="76" t="s">
        <v>2516</v>
      </c>
      <c r="AM257" s="78">
        <v>40406.925775462965</v>
      </c>
      <c r="AN257" s="76" t="s">
        <v>493</v>
      </c>
      <c r="AO257" s="79" t="s">
        <v>3057</v>
      </c>
      <c r="AP257" s="76" t="s">
        <v>65</v>
      </c>
      <c r="AQ257" s="48" t="s">
        <v>1178</v>
      </c>
      <c r="AR257" s="48" t="s">
        <v>1178</v>
      </c>
      <c r="AS257" s="48" t="s">
        <v>265</v>
      </c>
      <c r="AT257" s="48" t="s">
        <v>265</v>
      </c>
      <c r="AU257" s="48" t="s">
        <v>1294</v>
      </c>
      <c r="AV257" s="48" t="s">
        <v>1294</v>
      </c>
      <c r="AW257" s="93" t="s">
        <v>3703</v>
      </c>
      <c r="AX257" s="93" t="s">
        <v>3703</v>
      </c>
      <c r="AY257" s="93" t="s">
        <v>3913</v>
      </c>
      <c r="AZ257" s="93" t="s">
        <v>3913</v>
      </c>
    </row>
    <row r="258" spans="1:52" x14ac:dyDescent="0.25">
      <c r="A258" s="63" t="s">
        <v>733</v>
      </c>
      <c r="B258" s="64"/>
      <c r="C258" s="64"/>
      <c r="D258" s="65"/>
      <c r="E258" s="86"/>
      <c r="F258" s="85" t="s">
        <v>2737</v>
      </c>
      <c r="G258" s="87"/>
      <c r="H258" s="67" t="s">
        <v>733</v>
      </c>
      <c r="I258" s="68"/>
      <c r="J258" s="88"/>
      <c r="K258" s="67" t="s">
        <v>3386</v>
      </c>
      <c r="L258" s="89"/>
      <c r="M258" s="70">
        <v>561.3587646484375</v>
      </c>
      <c r="N258" s="70">
        <v>6144.54833984375</v>
      </c>
      <c r="O258" s="71"/>
      <c r="P258" s="72"/>
      <c r="Q258" s="72"/>
      <c r="R258" s="84"/>
      <c r="S258" s="48">
        <v>1</v>
      </c>
      <c r="T258" s="48">
        <v>1</v>
      </c>
      <c r="U258" s="49">
        <v>0</v>
      </c>
      <c r="V258" s="49">
        <v>0</v>
      </c>
      <c r="W258" s="49">
        <v>0</v>
      </c>
      <c r="X258" s="49">
        <v>0.99999899999999997</v>
      </c>
      <c r="Y258" s="49">
        <v>0</v>
      </c>
      <c r="Z258" s="49" t="s">
        <v>3489</v>
      </c>
      <c r="AA258" s="73">
        <v>258</v>
      </c>
      <c r="AB258" s="73"/>
      <c r="AC258" s="74"/>
      <c r="AD258" s="76">
        <v>511</v>
      </c>
      <c r="AE258" s="76">
        <v>648</v>
      </c>
      <c r="AF258" s="76">
        <v>2123</v>
      </c>
      <c r="AG258" s="76">
        <v>598</v>
      </c>
      <c r="AH258" s="76"/>
      <c r="AI258" s="76" t="s">
        <v>2070</v>
      </c>
      <c r="AJ258" s="76" t="s">
        <v>2282</v>
      </c>
      <c r="AK258" s="79" t="s">
        <v>2453</v>
      </c>
      <c r="AL258" s="76"/>
      <c r="AM258" s="78">
        <v>42321.762615740743</v>
      </c>
      <c r="AN258" s="76" t="s">
        <v>493</v>
      </c>
      <c r="AO258" s="79" t="s">
        <v>3058</v>
      </c>
      <c r="AP258" s="76" t="s">
        <v>65</v>
      </c>
      <c r="AQ258" s="48" t="s">
        <v>1179</v>
      </c>
      <c r="AR258" s="48" t="s">
        <v>1179</v>
      </c>
      <c r="AS258" s="48" t="s">
        <v>265</v>
      </c>
      <c r="AT258" s="48" t="s">
        <v>265</v>
      </c>
      <c r="AU258" s="48" t="s">
        <v>1295</v>
      </c>
      <c r="AV258" s="48" t="s">
        <v>1295</v>
      </c>
      <c r="AW258" s="93" t="s">
        <v>3704</v>
      </c>
      <c r="AX258" s="93" t="s">
        <v>3704</v>
      </c>
      <c r="AY258" s="93" t="s">
        <v>3914</v>
      </c>
      <c r="AZ258" s="93" t="s">
        <v>3914</v>
      </c>
    </row>
    <row r="259" spans="1:52" x14ac:dyDescent="0.25">
      <c r="A259" s="63" t="s">
        <v>734</v>
      </c>
      <c r="B259" s="64"/>
      <c r="C259" s="64"/>
      <c r="D259" s="65"/>
      <c r="E259" s="86"/>
      <c r="F259" s="85" t="s">
        <v>2738</v>
      </c>
      <c r="G259" s="87"/>
      <c r="H259" s="67" t="s">
        <v>734</v>
      </c>
      <c r="I259" s="68"/>
      <c r="J259" s="88"/>
      <c r="K259" s="67" t="s">
        <v>3387</v>
      </c>
      <c r="L259" s="89"/>
      <c r="M259" s="70">
        <v>6654.10498046875</v>
      </c>
      <c r="N259" s="70">
        <v>1395.136474609375</v>
      </c>
      <c r="O259" s="71"/>
      <c r="P259" s="72"/>
      <c r="Q259" s="72"/>
      <c r="R259" s="84"/>
      <c r="S259" s="48">
        <v>0</v>
      </c>
      <c r="T259" s="48">
        <v>1</v>
      </c>
      <c r="U259" s="49">
        <v>0</v>
      </c>
      <c r="V259" s="49">
        <v>1</v>
      </c>
      <c r="W259" s="49">
        <v>0</v>
      </c>
      <c r="X259" s="49">
        <v>0.99999899999999997</v>
      </c>
      <c r="Y259" s="49">
        <v>0</v>
      </c>
      <c r="Z259" s="49">
        <v>0</v>
      </c>
      <c r="AA259" s="73">
        <v>259</v>
      </c>
      <c r="AB259" s="73"/>
      <c r="AC259" s="74"/>
      <c r="AD259" s="76">
        <v>418</v>
      </c>
      <c r="AE259" s="76">
        <v>83</v>
      </c>
      <c r="AF259" s="76">
        <v>19874</v>
      </c>
      <c r="AG259" s="76">
        <v>45821</v>
      </c>
      <c r="AH259" s="76">
        <v>32400</v>
      </c>
      <c r="AI259" s="76" t="s">
        <v>2071</v>
      </c>
      <c r="AJ259" s="76"/>
      <c r="AK259" s="76"/>
      <c r="AL259" s="76" t="s">
        <v>439</v>
      </c>
      <c r="AM259" s="78">
        <v>42767.083495370367</v>
      </c>
      <c r="AN259" s="76" t="s">
        <v>493</v>
      </c>
      <c r="AO259" s="79" t="s">
        <v>3059</v>
      </c>
      <c r="AP259" s="76" t="s">
        <v>65</v>
      </c>
      <c r="AQ259" s="48"/>
      <c r="AR259" s="48"/>
      <c r="AS259" s="48"/>
      <c r="AT259" s="48"/>
      <c r="AU259" s="48"/>
      <c r="AV259" s="48"/>
      <c r="AW259" s="93" t="s">
        <v>3705</v>
      </c>
      <c r="AX259" s="93" t="s">
        <v>3705</v>
      </c>
      <c r="AY259" s="93" t="s">
        <v>3915</v>
      </c>
      <c r="AZ259" s="93" t="s">
        <v>3915</v>
      </c>
    </row>
    <row r="260" spans="1:52" x14ac:dyDescent="0.25">
      <c r="A260" s="63" t="s">
        <v>866</v>
      </c>
      <c r="B260" s="64"/>
      <c r="C260" s="64"/>
      <c r="D260" s="65"/>
      <c r="E260" s="86"/>
      <c r="F260" s="85" t="s">
        <v>2739</v>
      </c>
      <c r="G260" s="87"/>
      <c r="H260" s="67" t="s">
        <v>866</v>
      </c>
      <c r="I260" s="68"/>
      <c r="J260" s="88"/>
      <c r="K260" s="67" t="s">
        <v>3388</v>
      </c>
      <c r="L260" s="89"/>
      <c r="M260" s="70">
        <v>3453.744873046875</v>
      </c>
      <c r="N260" s="70">
        <v>636.36761474609375</v>
      </c>
      <c r="O260" s="71"/>
      <c r="P260" s="72"/>
      <c r="Q260" s="72"/>
      <c r="R260" s="84"/>
      <c r="S260" s="48">
        <v>1</v>
      </c>
      <c r="T260" s="48">
        <v>0</v>
      </c>
      <c r="U260" s="49">
        <v>0</v>
      </c>
      <c r="V260" s="49">
        <v>1</v>
      </c>
      <c r="W260" s="49">
        <v>0</v>
      </c>
      <c r="X260" s="49">
        <v>0.99999899999999997</v>
      </c>
      <c r="Y260" s="49">
        <v>0</v>
      </c>
      <c r="Z260" s="49">
        <v>0</v>
      </c>
      <c r="AA260" s="73">
        <v>260</v>
      </c>
      <c r="AB260" s="73"/>
      <c r="AC260" s="74"/>
      <c r="AD260" s="76">
        <v>14</v>
      </c>
      <c r="AE260" s="76">
        <v>13397</v>
      </c>
      <c r="AF260" s="76">
        <v>95</v>
      </c>
      <c r="AG260" s="76">
        <v>19</v>
      </c>
      <c r="AH260" s="76"/>
      <c r="AI260" s="76" t="s">
        <v>2072</v>
      </c>
      <c r="AJ260" s="76"/>
      <c r="AK260" s="79" t="s">
        <v>2454</v>
      </c>
      <c r="AL260" s="76"/>
      <c r="AM260" s="78">
        <v>42760.305069444446</v>
      </c>
      <c r="AN260" s="76" t="s">
        <v>493</v>
      </c>
      <c r="AO260" s="79" t="s">
        <v>3060</v>
      </c>
      <c r="AP260" s="76" t="s">
        <v>64</v>
      </c>
      <c r="AQ260" s="48"/>
      <c r="AR260" s="48"/>
      <c r="AS260" s="48"/>
      <c r="AT260" s="48"/>
      <c r="AU260" s="48"/>
      <c r="AV260" s="48"/>
      <c r="AW260" s="48"/>
      <c r="AX260" s="48"/>
      <c r="AY260" s="48"/>
      <c r="AZ260" s="48"/>
    </row>
    <row r="261" spans="1:52" x14ac:dyDescent="0.25">
      <c r="A261" s="63" t="s">
        <v>735</v>
      </c>
      <c r="B261" s="64"/>
      <c r="C261" s="64"/>
      <c r="D261" s="65"/>
      <c r="E261" s="86"/>
      <c r="F261" s="85" t="s">
        <v>2740</v>
      </c>
      <c r="G261" s="87"/>
      <c r="H261" s="67" t="s">
        <v>735</v>
      </c>
      <c r="I261" s="68"/>
      <c r="J261" s="88"/>
      <c r="K261" s="67" t="s">
        <v>3389</v>
      </c>
      <c r="L261" s="89"/>
      <c r="M261" s="70">
        <v>3946.364501953125</v>
      </c>
      <c r="N261" s="70">
        <v>8299.1484375</v>
      </c>
      <c r="O261" s="71"/>
      <c r="P261" s="72"/>
      <c r="Q261" s="72"/>
      <c r="R261" s="84"/>
      <c r="S261" s="48">
        <v>1</v>
      </c>
      <c r="T261" s="48">
        <v>1</v>
      </c>
      <c r="U261" s="49">
        <v>0</v>
      </c>
      <c r="V261" s="49">
        <v>0</v>
      </c>
      <c r="W261" s="49">
        <v>0</v>
      </c>
      <c r="X261" s="49">
        <v>0.99999899999999997</v>
      </c>
      <c r="Y261" s="49">
        <v>0</v>
      </c>
      <c r="Z261" s="49" t="s">
        <v>3489</v>
      </c>
      <c r="AA261" s="73">
        <v>261</v>
      </c>
      <c r="AB261" s="73"/>
      <c r="AC261" s="74"/>
      <c r="AD261" s="76">
        <v>2148</v>
      </c>
      <c r="AE261" s="76">
        <v>2747</v>
      </c>
      <c r="AF261" s="76">
        <v>28266</v>
      </c>
      <c r="AG261" s="76">
        <v>41</v>
      </c>
      <c r="AH261" s="76">
        <v>-14400</v>
      </c>
      <c r="AI261" s="76" t="s">
        <v>2073</v>
      </c>
      <c r="AJ261" s="76" t="s">
        <v>2283</v>
      </c>
      <c r="AK261" s="79" t="s">
        <v>2455</v>
      </c>
      <c r="AL261" s="76" t="s">
        <v>450</v>
      </c>
      <c r="AM261" s="78">
        <v>41216.007824074077</v>
      </c>
      <c r="AN261" s="76" t="s">
        <v>493</v>
      </c>
      <c r="AO261" s="79" t="s">
        <v>3061</v>
      </c>
      <c r="AP261" s="76" t="s">
        <v>65</v>
      </c>
      <c r="AQ261" s="48" t="s">
        <v>1180</v>
      </c>
      <c r="AR261" s="48" t="s">
        <v>1180</v>
      </c>
      <c r="AS261" s="48" t="s">
        <v>1245</v>
      </c>
      <c r="AT261" s="48" t="s">
        <v>1245</v>
      </c>
      <c r="AU261" s="48"/>
      <c r="AV261" s="48"/>
      <c r="AW261" s="93" t="s">
        <v>3706</v>
      </c>
      <c r="AX261" s="93" t="s">
        <v>3706</v>
      </c>
      <c r="AY261" s="93" t="s">
        <v>3916</v>
      </c>
      <c r="AZ261" s="93" t="s">
        <v>3916</v>
      </c>
    </row>
    <row r="262" spans="1:52" x14ac:dyDescent="0.25">
      <c r="A262" s="63" t="s">
        <v>736</v>
      </c>
      <c r="B262" s="64"/>
      <c r="C262" s="64"/>
      <c r="D262" s="65"/>
      <c r="E262" s="86"/>
      <c r="F262" s="85" t="s">
        <v>2741</v>
      </c>
      <c r="G262" s="87"/>
      <c r="H262" s="67" t="s">
        <v>736</v>
      </c>
      <c r="I262" s="68"/>
      <c r="J262" s="88"/>
      <c r="K262" s="67" t="s">
        <v>3390</v>
      </c>
      <c r="L262" s="89"/>
      <c r="M262" s="70">
        <v>805.6693115234375</v>
      </c>
      <c r="N262" s="70">
        <v>6723.43359375</v>
      </c>
      <c r="O262" s="71"/>
      <c r="P262" s="72"/>
      <c r="Q262" s="72"/>
      <c r="R262" s="84"/>
      <c r="S262" s="48">
        <v>0</v>
      </c>
      <c r="T262" s="48">
        <v>1</v>
      </c>
      <c r="U262" s="49">
        <v>0</v>
      </c>
      <c r="V262" s="49">
        <v>1</v>
      </c>
      <c r="W262" s="49">
        <v>0</v>
      </c>
      <c r="X262" s="49">
        <v>0.99999899999999997</v>
      </c>
      <c r="Y262" s="49">
        <v>0</v>
      </c>
      <c r="Z262" s="49">
        <v>0</v>
      </c>
      <c r="AA262" s="73">
        <v>262</v>
      </c>
      <c r="AB262" s="73"/>
      <c r="AC262" s="74"/>
      <c r="AD262" s="76">
        <v>815</v>
      </c>
      <c r="AE262" s="76">
        <v>898</v>
      </c>
      <c r="AF262" s="76">
        <v>152446</v>
      </c>
      <c r="AG262" s="76">
        <v>59746</v>
      </c>
      <c r="AH262" s="76">
        <v>32400</v>
      </c>
      <c r="AI262" s="76" t="s">
        <v>2074</v>
      </c>
      <c r="AJ262" s="76" t="s">
        <v>2284</v>
      </c>
      <c r="AK262" s="76"/>
      <c r="AL262" s="76" t="s">
        <v>2517</v>
      </c>
      <c r="AM262" s="78">
        <v>40020.5937962963</v>
      </c>
      <c r="AN262" s="76" t="s">
        <v>493</v>
      </c>
      <c r="AO262" s="79" t="s">
        <v>3062</v>
      </c>
      <c r="AP262" s="76" t="s">
        <v>65</v>
      </c>
      <c r="AQ262" s="48"/>
      <c r="AR262" s="48"/>
      <c r="AS262" s="48"/>
      <c r="AT262" s="48"/>
      <c r="AU262" s="48" t="s">
        <v>1296</v>
      </c>
      <c r="AV262" s="48" t="s">
        <v>1296</v>
      </c>
      <c r="AW262" s="93" t="s">
        <v>3707</v>
      </c>
      <c r="AX262" s="93" t="s">
        <v>3707</v>
      </c>
      <c r="AY262" s="93" t="s">
        <v>3917</v>
      </c>
      <c r="AZ262" s="93" t="s">
        <v>3917</v>
      </c>
    </row>
    <row r="263" spans="1:52" x14ac:dyDescent="0.25">
      <c r="A263" s="63" t="s">
        <v>867</v>
      </c>
      <c r="B263" s="64"/>
      <c r="C263" s="64"/>
      <c r="D263" s="65"/>
      <c r="E263" s="86"/>
      <c r="F263" s="85" t="s">
        <v>2742</v>
      </c>
      <c r="G263" s="87"/>
      <c r="H263" s="67" t="s">
        <v>867</v>
      </c>
      <c r="I263" s="68"/>
      <c r="J263" s="88"/>
      <c r="K263" s="67" t="s">
        <v>3391</v>
      </c>
      <c r="L263" s="89"/>
      <c r="M263" s="70">
        <v>1464.5260009765625</v>
      </c>
      <c r="N263" s="70">
        <v>5462.45751953125</v>
      </c>
      <c r="O263" s="71"/>
      <c r="P263" s="72"/>
      <c r="Q263" s="72"/>
      <c r="R263" s="84"/>
      <c r="S263" s="48">
        <v>1</v>
      </c>
      <c r="T263" s="48">
        <v>0</v>
      </c>
      <c r="U263" s="49">
        <v>0</v>
      </c>
      <c r="V263" s="49">
        <v>1</v>
      </c>
      <c r="W263" s="49">
        <v>0</v>
      </c>
      <c r="X263" s="49">
        <v>0.99999899999999997</v>
      </c>
      <c r="Y263" s="49">
        <v>0</v>
      </c>
      <c r="Z263" s="49">
        <v>0</v>
      </c>
      <c r="AA263" s="73">
        <v>263</v>
      </c>
      <c r="AB263" s="73"/>
      <c r="AC263" s="74"/>
      <c r="AD263" s="76">
        <v>198</v>
      </c>
      <c r="AE263" s="76">
        <v>204</v>
      </c>
      <c r="AF263" s="76">
        <v>140</v>
      </c>
      <c r="AG263" s="76">
        <v>42</v>
      </c>
      <c r="AH263" s="76"/>
      <c r="AI263" s="76" t="s">
        <v>2075</v>
      </c>
      <c r="AJ263" s="76"/>
      <c r="AK263" s="79" t="s">
        <v>2456</v>
      </c>
      <c r="AL263" s="76"/>
      <c r="AM263" s="78">
        <v>43005.227523148147</v>
      </c>
      <c r="AN263" s="76" t="s">
        <v>493</v>
      </c>
      <c r="AO263" s="79" t="s">
        <v>3063</v>
      </c>
      <c r="AP263" s="76" t="s">
        <v>64</v>
      </c>
      <c r="AQ263" s="48"/>
      <c r="AR263" s="48"/>
      <c r="AS263" s="48"/>
      <c r="AT263" s="48"/>
      <c r="AU263" s="48"/>
      <c r="AV263" s="48"/>
      <c r="AW263" s="48"/>
      <c r="AX263" s="48"/>
      <c r="AY263" s="48"/>
      <c r="AZ263" s="48"/>
    </row>
    <row r="264" spans="1:52" x14ac:dyDescent="0.25">
      <c r="A264" s="63" t="s">
        <v>737</v>
      </c>
      <c r="B264" s="64"/>
      <c r="C264" s="64"/>
      <c r="D264" s="65"/>
      <c r="E264" s="86"/>
      <c r="F264" s="85" t="s">
        <v>2743</v>
      </c>
      <c r="G264" s="87"/>
      <c r="H264" s="67" t="s">
        <v>737</v>
      </c>
      <c r="I264" s="68"/>
      <c r="J264" s="88"/>
      <c r="K264" s="67" t="s">
        <v>3392</v>
      </c>
      <c r="L264" s="89"/>
      <c r="M264" s="70">
        <v>7641.078125</v>
      </c>
      <c r="N264" s="70">
        <v>9211.49609375</v>
      </c>
      <c r="O264" s="71"/>
      <c r="P264" s="72"/>
      <c r="Q264" s="72"/>
      <c r="R264" s="84"/>
      <c r="S264" s="48">
        <v>0</v>
      </c>
      <c r="T264" s="48">
        <v>1</v>
      </c>
      <c r="U264" s="49">
        <v>0</v>
      </c>
      <c r="V264" s="49">
        <v>1.1235999999999999E-2</v>
      </c>
      <c r="W264" s="49">
        <v>2.1739000000000001E-2</v>
      </c>
      <c r="X264" s="49">
        <v>0.55074999999999996</v>
      </c>
      <c r="Y264" s="49">
        <v>0</v>
      </c>
      <c r="Z264" s="49">
        <v>0</v>
      </c>
      <c r="AA264" s="73">
        <v>264</v>
      </c>
      <c r="AB264" s="73"/>
      <c r="AC264" s="74"/>
      <c r="AD264" s="76">
        <v>31</v>
      </c>
      <c r="AE264" s="76">
        <v>0</v>
      </c>
      <c r="AF264" s="76">
        <v>34</v>
      </c>
      <c r="AG264" s="76">
        <v>29</v>
      </c>
      <c r="AH264" s="76"/>
      <c r="AI264" s="76" t="s">
        <v>2076</v>
      </c>
      <c r="AJ264" s="76"/>
      <c r="AK264" s="76"/>
      <c r="AL264" s="76"/>
      <c r="AM264" s="78">
        <v>42972.464583333334</v>
      </c>
      <c r="AN264" s="76" t="s">
        <v>493</v>
      </c>
      <c r="AO264" s="79" t="s">
        <v>3064</v>
      </c>
      <c r="AP264" s="76" t="s">
        <v>65</v>
      </c>
      <c r="AQ264" s="48" t="s">
        <v>252</v>
      </c>
      <c r="AR264" s="48" t="s">
        <v>252</v>
      </c>
      <c r="AS264" s="48" t="s">
        <v>266</v>
      </c>
      <c r="AT264" s="48" t="s">
        <v>266</v>
      </c>
      <c r="AU264" s="48"/>
      <c r="AV264" s="48"/>
      <c r="AW264" s="93" t="s">
        <v>3565</v>
      </c>
      <c r="AX264" s="93" t="s">
        <v>3565</v>
      </c>
      <c r="AY264" s="93" t="s">
        <v>3775</v>
      </c>
      <c r="AZ264" s="93" t="s">
        <v>3775</v>
      </c>
    </row>
    <row r="265" spans="1:52" x14ac:dyDescent="0.25">
      <c r="A265" s="63" t="s">
        <v>738</v>
      </c>
      <c r="B265" s="64"/>
      <c r="C265" s="64"/>
      <c r="D265" s="65"/>
      <c r="E265" s="86"/>
      <c r="F265" s="85" t="s">
        <v>2744</v>
      </c>
      <c r="G265" s="87"/>
      <c r="H265" s="67" t="s">
        <v>738</v>
      </c>
      <c r="I265" s="68"/>
      <c r="J265" s="88"/>
      <c r="K265" s="67" t="s">
        <v>3393</v>
      </c>
      <c r="L265" s="89"/>
      <c r="M265" s="70">
        <v>9659.3486328125</v>
      </c>
      <c r="N265" s="70">
        <v>3376.54443359375</v>
      </c>
      <c r="O265" s="71"/>
      <c r="P265" s="72"/>
      <c r="Q265" s="72"/>
      <c r="R265" s="84"/>
      <c r="S265" s="48">
        <v>0</v>
      </c>
      <c r="T265" s="48">
        <v>1</v>
      </c>
      <c r="U265" s="49">
        <v>0</v>
      </c>
      <c r="V265" s="49">
        <v>1.1235999999999999E-2</v>
      </c>
      <c r="W265" s="49">
        <v>2.1739000000000001E-2</v>
      </c>
      <c r="X265" s="49">
        <v>0.55074999999999996</v>
      </c>
      <c r="Y265" s="49">
        <v>0</v>
      </c>
      <c r="Z265" s="49">
        <v>0</v>
      </c>
      <c r="AA265" s="73">
        <v>265</v>
      </c>
      <c r="AB265" s="73"/>
      <c r="AC265" s="74"/>
      <c r="AD265" s="76">
        <v>35</v>
      </c>
      <c r="AE265" s="76">
        <v>0</v>
      </c>
      <c r="AF265" s="76">
        <v>26</v>
      </c>
      <c r="AG265" s="76">
        <v>26</v>
      </c>
      <c r="AH265" s="76"/>
      <c r="AI265" s="76" t="s">
        <v>2077</v>
      </c>
      <c r="AJ265" s="76"/>
      <c r="AK265" s="76"/>
      <c r="AL265" s="76"/>
      <c r="AM265" s="78">
        <v>43018.585752314815</v>
      </c>
      <c r="AN265" s="76" t="s">
        <v>493</v>
      </c>
      <c r="AO265" s="79" t="s">
        <v>3065</v>
      </c>
      <c r="AP265" s="76" t="s">
        <v>65</v>
      </c>
      <c r="AQ265" s="48" t="s">
        <v>251</v>
      </c>
      <c r="AR265" s="48" t="s">
        <v>251</v>
      </c>
      <c r="AS265" s="48" t="s">
        <v>266</v>
      </c>
      <c r="AT265" s="48" t="s">
        <v>266</v>
      </c>
      <c r="AU265" s="48"/>
      <c r="AV265" s="48"/>
      <c r="AW265" s="93" t="s">
        <v>3571</v>
      </c>
      <c r="AX265" s="93" t="s">
        <v>3571</v>
      </c>
      <c r="AY265" s="93" t="s">
        <v>3781</v>
      </c>
      <c r="AZ265" s="93" t="s">
        <v>3781</v>
      </c>
    </row>
    <row r="266" spans="1:52" x14ac:dyDescent="0.25">
      <c r="A266" s="63" t="s">
        <v>739</v>
      </c>
      <c r="B266" s="64"/>
      <c r="C266" s="64"/>
      <c r="D266" s="65"/>
      <c r="E266" s="86"/>
      <c r="F266" s="85" t="s">
        <v>2745</v>
      </c>
      <c r="G266" s="87"/>
      <c r="H266" s="67" t="s">
        <v>739</v>
      </c>
      <c r="I266" s="68"/>
      <c r="J266" s="88"/>
      <c r="K266" s="67" t="s">
        <v>3394</v>
      </c>
      <c r="L266" s="89"/>
      <c r="M266" s="70">
        <v>6776.40771484375</v>
      </c>
      <c r="N266" s="70">
        <v>3999.244140625</v>
      </c>
      <c r="O266" s="71"/>
      <c r="P266" s="72"/>
      <c r="Q266" s="72"/>
      <c r="R266" s="84"/>
      <c r="S266" s="48">
        <v>0</v>
      </c>
      <c r="T266" s="48">
        <v>1</v>
      </c>
      <c r="U266" s="49">
        <v>0</v>
      </c>
      <c r="V266" s="49">
        <v>1</v>
      </c>
      <c r="W266" s="49">
        <v>0</v>
      </c>
      <c r="X266" s="49">
        <v>0.99999899999999997</v>
      </c>
      <c r="Y266" s="49">
        <v>0</v>
      </c>
      <c r="Z266" s="49">
        <v>0</v>
      </c>
      <c r="AA266" s="73">
        <v>266</v>
      </c>
      <c r="AB266" s="73"/>
      <c r="AC266" s="74"/>
      <c r="AD266" s="76">
        <v>93</v>
      </c>
      <c r="AE266" s="76">
        <v>70</v>
      </c>
      <c r="AF266" s="76">
        <v>573</v>
      </c>
      <c r="AG266" s="76">
        <v>219</v>
      </c>
      <c r="AH266" s="76"/>
      <c r="AI266" s="76"/>
      <c r="AJ266" s="76" t="s">
        <v>2285</v>
      </c>
      <c r="AK266" s="76"/>
      <c r="AL266" s="76"/>
      <c r="AM266" s="78">
        <v>42832.456793981481</v>
      </c>
      <c r="AN266" s="76" t="s">
        <v>493</v>
      </c>
      <c r="AO266" s="79" t="s">
        <v>3066</v>
      </c>
      <c r="AP266" s="76" t="s">
        <v>65</v>
      </c>
      <c r="AQ266" s="48"/>
      <c r="AR266" s="48"/>
      <c r="AS266" s="48"/>
      <c r="AT266" s="48"/>
      <c r="AU266" s="48"/>
      <c r="AV266" s="48"/>
      <c r="AW266" s="93" t="s">
        <v>3708</v>
      </c>
      <c r="AX266" s="93" t="s">
        <v>3708</v>
      </c>
      <c r="AY266" s="93" t="s">
        <v>3918</v>
      </c>
      <c r="AZ266" s="93" t="s">
        <v>3918</v>
      </c>
    </row>
    <row r="267" spans="1:52" x14ac:dyDescent="0.25">
      <c r="A267" s="63" t="s">
        <v>868</v>
      </c>
      <c r="B267" s="64"/>
      <c r="C267" s="64"/>
      <c r="D267" s="65"/>
      <c r="E267" s="86"/>
      <c r="F267" s="85" t="s">
        <v>2746</v>
      </c>
      <c r="G267" s="87"/>
      <c r="H267" s="67" t="s">
        <v>868</v>
      </c>
      <c r="I267" s="68"/>
      <c r="J267" s="88"/>
      <c r="K267" s="67" t="s">
        <v>3395</v>
      </c>
      <c r="L267" s="89"/>
      <c r="M267" s="70">
        <v>9730.8857421875</v>
      </c>
      <c r="N267" s="70">
        <v>5259.06005859375</v>
      </c>
      <c r="O267" s="71"/>
      <c r="P267" s="72"/>
      <c r="Q267" s="72"/>
      <c r="R267" s="84"/>
      <c r="S267" s="48">
        <v>1</v>
      </c>
      <c r="T267" s="48">
        <v>0</v>
      </c>
      <c r="U267" s="49">
        <v>0</v>
      </c>
      <c r="V267" s="49">
        <v>1</v>
      </c>
      <c r="W267" s="49">
        <v>0</v>
      </c>
      <c r="X267" s="49">
        <v>0.99999899999999997</v>
      </c>
      <c r="Y267" s="49">
        <v>0</v>
      </c>
      <c r="Z267" s="49">
        <v>0</v>
      </c>
      <c r="AA267" s="73">
        <v>267</v>
      </c>
      <c r="AB267" s="73"/>
      <c r="AC267" s="74"/>
      <c r="AD267" s="76">
        <v>1483</v>
      </c>
      <c r="AE267" s="76">
        <v>32439</v>
      </c>
      <c r="AF267" s="76">
        <v>26523</v>
      </c>
      <c r="AG267" s="76">
        <v>898</v>
      </c>
      <c r="AH267" s="76"/>
      <c r="AI267" s="76" t="s">
        <v>2078</v>
      </c>
      <c r="AJ267" s="76" t="s">
        <v>2286</v>
      </c>
      <c r="AK267" s="79" t="s">
        <v>2457</v>
      </c>
      <c r="AL267" s="76"/>
      <c r="AM267" s="78">
        <v>39879.543298611112</v>
      </c>
      <c r="AN267" s="76" t="s">
        <v>493</v>
      </c>
      <c r="AO267" s="79" t="s">
        <v>3067</v>
      </c>
      <c r="AP267" s="76" t="s">
        <v>64</v>
      </c>
      <c r="AQ267" s="48"/>
      <c r="AR267" s="48"/>
      <c r="AS267" s="48"/>
      <c r="AT267" s="48"/>
      <c r="AU267" s="48"/>
      <c r="AV267" s="48"/>
      <c r="AW267" s="48"/>
      <c r="AX267" s="48"/>
      <c r="AY267" s="48"/>
      <c r="AZ267" s="48"/>
    </row>
    <row r="268" spans="1:52" x14ac:dyDescent="0.25">
      <c r="A268" s="63" t="s">
        <v>740</v>
      </c>
      <c r="B268" s="64"/>
      <c r="C268" s="64"/>
      <c r="D268" s="65"/>
      <c r="E268" s="86"/>
      <c r="F268" s="85" t="s">
        <v>2747</v>
      </c>
      <c r="G268" s="87"/>
      <c r="H268" s="67" t="s">
        <v>740</v>
      </c>
      <c r="I268" s="68"/>
      <c r="J268" s="88"/>
      <c r="K268" s="67" t="s">
        <v>3396</v>
      </c>
      <c r="L268" s="89"/>
      <c r="M268" s="70">
        <v>7888.20947265625</v>
      </c>
      <c r="N268" s="70">
        <v>5285.50439453125</v>
      </c>
      <c r="O268" s="71"/>
      <c r="P268" s="72"/>
      <c r="Q268" s="72"/>
      <c r="R268" s="84"/>
      <c r="S268" s="48">
        <v>0</v>
      </c>
      <c r="T268" s="48">
        <v>1</v>
      </c>
      <c r="U268" s="49">
        <v>0</v>
      </c>
      <c r="V268" s="49">
        <v>1</v>
      </c>
      <c r="W268" s="49">
        <v>0</v>
      </c>
      <c r="X268" s="49">
        <v>0.99999899999999997</v>
      </c>
      <c r="Y268" s="49">
        <v>0</v>
      </c>
      <c r="Z268" s="49">
        <v>0</v>
      </c>
      <c r="AA268" s="73">
        <v>268</v>
      </c>
      <c r="AB268" s="73"/>
      <c r="AC268" s="74"/>
      <c r="AD268" s="76">
        <v>49</v>
      </c>
      <c r="AE268" s="76">
        <v>13841</v>
      </c>
      <c r="AF268" s="76">
        <v>307000</v>
      </c>
      <c r="AG268" s="76">
        <v>8470</v>
      </c>
      <c r="AH268" s="76">
        <v>32400</v>
      </c>
      <c r="AI268" s="76" t="s">
        <v>2079</v>
      </c>
      <c r="AJ268" s="76" t="s">
        <v>2180</v>
      </c>
      <c r="AK268" s="79" t="s">
        <v>2458</v>
      </c>
      <c r="AL268" s="76" t="s">
        <v>439</v>
      </c>
      <c r="AM268" s="78">
        <v>39159.365671296298</v>
      </c>
      <c r="AN268" s="76" t="s">
        <v>493</v>
      </c>
      <c r="AO268" s="79" t="s">
        <v>3068</v>
      </c>
      <c r="AP268" s="76" t="s">
        <v>65</v>
      </c>
      <c r="AQ268" s="48" t="s">
        <v>1181</v>
      </c>
      <c r="AR268" s="48" t="s">
        <v>1181</v>
      </c>
      <c r="AS268" s="48" t="s">
        <v>264</v>
      </c>
      <c r="AT268" s="48" t="s">
        <v>264</v>
      </c>
      <c r="AU268" s="48"/>
      <c r="AV268" s="48"/>
      <c r="AW268" s="93" t="s">
        <v>3709</v>
      </c>
      <c r="AX268" s="93" t="s">
        <v>3709</v>
      </c>
      <c r="AY268" s="93" t="s">
        <v>3919</v>
      </c>
      <c r="AZ268" s="93" t="s">
        <v>3919</v>
      </c>
    </row>
    <row r="269" spans="1:52" x14ac:dyDescent="0.25">
      <c r="A269" s="63" t="s">
        <v>869</v>
      </c>
      <c r="B269" s="64"/>
      <c r="C269" s="64"/>
      <c r="D269" s="65"/>
      <c r="E269" s="86"/>
      <c r="F269" s="85" t="s">
        <v>2748</v>
      </c>
      <c r="G269" s="87"/>
      <c r="H269" s="67" t="s">
        <v>869</v>
      </c>
      <c r="I269" s="68"/>
      <c r="J269" s="88"/>
      <c r="K269" s="67" t="s">
        <v>3397</v>
      </c>
      <c r="L269" s="89"/>
      <c r="M269" s="70">
        <v>5614.58935546875</v>
      </c>
      <c r="N269" s="70">
        <v>4535.296875</v>
      </c>
      <c r="O269" s="71"/>
      <c r="P269" s="72"/>
      <c r="Q269" s="72"/>
      <c r="R269" s="84"/>
      <c r="S269" s="48">
        <v>1</v>
      </c>
      <c r="T269" s="48">
        <v>0</v>
      </c>
      <c r="U269" s="49">
        <v>0</v>
      </c>
      <c r="V269" s="49">
        <v>1</v>
      </c>
      <c r="W269" s="49">
        <v>0</v>
      </c>
      <c r="X269" s="49">
        <v>0.99999899999999997</v>
      </c>
      <c r="Y269" s="49">
        <v>0</v>
      </c>
      <c r="Z269" s="49">
        <v>0</v>
      </c>
      <c r="AA269" s="73">
        <v>269</v>
      </c>
      <c r="AB269" s="73"/>
      <c r="AC269" s="74"/>
      <c r="AD269" s="76">
        <v>328</v>
      </c>
      <c r="AE269" s="76">
        <v>850</v>
      </c>
      <c r="AF269" s="76">
        <v>29801</v>
      </c>
      <c r="AG269" s="76">
        <v>26345</v>
      </c>
      <c r="AH269" s="76">
        <v>32400</v>
      </c>
      <c r="AI269" s="76" t="s">
        <v>2080</v>
      </c>
      <c r="AJ269" s="76" t="s">
        <v>2287</v>
      </c>
      <c r="AK269" s="79" t="s">
        <v>2459</v>
      </c>
      <c r="AL269" s="76" t="s">
        <v>439</v>
      </c>
      <c r="AM269" s="78">
        <v>40213.204236111109</v>
      </c>
      <c r="AN269" s="76" t="s">
        <v>493</v>
      </c>
      <c r="AO269" s="79" t="s">
        <v>3069</v>
      </c>
      <c r="AP269" s="76" t="s">
        <v>64</v>
      </c>
      <c r="AQ269" s="48"/>
      <c r="AR269" s="48"/>
      <c r="AS269" s="48"/>
      <c r="AT269" s="48"/>
      <c r="AU269" s="48"/>
      <c r="AV269" s="48"/>
      <c r="AW269" s="48"/>
      <c r="AX269" s="48"/>
      <c r="AY269" s="48"/>
      <c r="AZ269" s="48"/>
    </row>
    <row r="270" spans="1:52" x14ac:dyDescent="0.25">
      <c r="A270" s="63" t="s">
        <v>741</v>
      </c>
      <c r="B270" s="64"/>
      <c r="C270" s="64"/>
      <c r="D270" s="65"/>
      <c r="E270" s="86"/>
      <c r="F270" s="85" t="s">
        <v>2749</v>
      </c>
      <c r="G270" s="87"/>
      <c r="H270" s="67" t="s">
        <v>741</v>
      </c>
      <c r="I270" s="68"/>
      <c r="J270" s="88"/>
      <c r="K270" s="67" t="s">
        <v>3398</v>
      </c>
      <c r="L270" s="89"/>
      <c r="M270" s="70">
        <v>1802.8404541015625</v>
      </c>
      <c r="N270" s="70">
        <v>8122.91455078125</v>
      </c>
      <c r="O270" s="71"/>
      <c r="P270" s="72"/>
      <c r="Q270" s="72"/>
      <c r="R270" s="84"/>
      <c r="S270" s="48">
        <v>1</v>
      </c>
      <c r="T270" s="48">
        <v>1</v>
      </c>
      <c r="U270" s="49">
        <v>0</v>
      </c>
      <c r="V270" s="49">
        <v>0</v>
      </c>
      <c r="W270" s="49">
        <v>0</v>
      </c>
      <c r="X270" s="49">
        <v>0.99999899999999997</v>
      </c>
      <c r="Y270" s="49">
        <v>0</v>
      </c>
      <c r="Z270" s="49" t="s">
        <v>3489</v>
      </c>
      <c r="AA270" s="73">
        <v>270</v>
      </c>
      <c r="AB270" s="73"/>
      <c r="AC270" s="74"/>
      <c r="AD270" s="76">
        <v>8157</v>
      </c>
      <c r="AE270" s="76">
        <v>7677</v>
      </c>
      <c r="AF270" s="76">
        <v>78269</v>
      </c>
      <c r="AG270" s="76">
        <v>2255</v>
      </c>
      <c r="AH270" s="76"/>
      <c r="AI270" s="76" t="s">
        <v>2081</v>
      </c>
      <c r="AJ270" s="76" t="s">
        <v>2288</v>
      </c>
      <c r="AK270" s="79" t="s">
        <v>2460</v>
      </c>
      <c r="AL270" s="76"/>
      <c r="AM270" s="78">
        <v>40673.957025462965</v>
      </c>
      <c r="AN270" s="76" t="s">
        <v>493</v>
      </c>
      <c r="AO270" s="79" t="s">
        <v>3070</v>
      </c>
      <c r="AP270" s="76" t="s">
        <v>65</v>
      </c>
      <c r="AQ270" s="48" t="s">
        <v>1182</v>
      </c>
      <c r="AR270" s="48" t="s">
        <v>1182</v>
      </c>
      <c r="AS270" s="48" t="s">
        <v>272</v>
      </c>
      <c r="AT270" s="48" t="s">
        <v>272</v>
      </c>
      <c r="AU270" s="48"/>
      <c r="AV270" s="48"/>
      <c r="AW270" s="93" t="s">
        <v>3710</v>
      </c>
      <c r="AX270" s="93" t="s">
        <v>3710</v>
      </c>
      <c r="AY270" s="93" t="s">
        <v>3920</v>
      </c>
      <c r="AZ270" s="93" t="s">
        <v>3920</v>
      </c>
    </row>
    <row r="271" spans="1:52" x14ac:dyDescent="0.25">
      <c r="A271" s="63" t="s">
        <v>742</v>
      </c>
      <c r="B271" s="64"/>
      <c r="C271" s="64"/>
      <c r="D271" s="65"/>
      <c r="E271" s="86"/>
      <c r="F271" s="85" t="s">
        <v>2750</v>
      </c>
      <c r="G271" s="87"/>
      <c r="H271" s="67" t="s">
        <v>742</v>
      </c>
      <c r="I271" s="68"/>
      <c r="J271" s="88"/>
      <c r="K271" s="67" t="s">
        <v>3399</v>
      </c>
      <c r="L271" s="89"/>
      <c r="M271" s="70">
        <v>3489.953857421875</v>
      </c>
      <c r="N271" s="70">
        <v>1501.3209228515625</v>
      </c>
      <c r="O271" s="71"/>
      <c r="P271" s="72"/>
      <c r="Q271" s="72"/>
      <c r="R271" s="84"/>
      <c r="S271" s="48">
        <v>0</v>
      </c>
      <c r="T271" s="48">
        <v>1</v>
      </c>
      <c r="U271" s="49">
        <v>0</v>
      </c>
      <c r="V271" s="49">
        <v>1</v>
      </c>
      <c r="W271" s="49">
        <v>0</v>
      </c>
      <c r="X271" s="49">
        <v>0.99999899999999997</v>
      </c>
      <c r="Y271" s="49">
        <v>0</v>
      </c>
      <c r="Z271" s="49">
        <v>0</v>
      </c>
      <c r="AA271" s="73">
        <v>271</v>
      </c>
      <c r="AB271" s="73"/>
      <c r="AC271" s="74"/>
      <c r="AD271" s="76">
        <v>436</v>
      </c>
      <c r="AE271" s="76">
        <v>231</v>
      </c>
      <c r="AF271" s="76">
        <v>17401</v>
      </c>
      <c r="AG271" s="76">
        <v>12081</v>
      </c>
      <c r="AH271" s="76">
        <v>32400</v>
      </c>
      <c r="AI271" s="76" t="s">
        <v>2082</v>
      </c>
      <c r="AJ271" s="76"/>
      <c r="AK271" s="79" t="s">
        <v>2461</v>
      </c>
      <c r="AL271" s="76" t="s">
        <v>439</v>
      </c>
      <c r="AM271" s="78">
        <v>41504.345173611109</v>
      </c>
      <c r="AN271" s="76" t="s">
        <v>493</v>
      </c>
      <c r="AO271" s="79" t="s">
        <v>3071</v>
      </c>
      <c r="AP271" s="76" t="s">
        <v>65</v>
      </c>
      <c r="AQ271" s="48"/>
      <c r="AR271" s="48"/>
      <c r="AS271" s="48"/>
      <c r="AT271" s="48"/>
      <c r="AU271" s="48"/>
      <c r="AV271" s="48"/>
      <c r="AW271" s="93" t="s">
        <v>3711</v>
      </c>
      <c r="AX271" s="93" t="s">
        <v>3711</v>
      </c>
      <c r="AY271" s="93" t="s">
        <v>3921</v>
      </c>
      <c r="AZ271" s="93" t="s">
        <v>3921</v>
      </c>
    </row>
    <row r="272" spans="1:52" x14ac:dyDescent="0.25">
      <c r="A272" s="63" t="s">
        <v>870</v>
      </c>
      <c r="B272" s="64"/>
      <c r="C272" s="64"/>
      <c r="D272" s="65"/>
      <c r="E272" s="86"/>
      <c r="F272" s="85" t="s">
        <v>2751</v>
      </c>
      <c r="G272" s="87"/>
      <c r="H272" s="67" t="s">
        <v>870</v>
      </c>
      <c r="I272" s="68"/>
      <c r="J272" s="88"/>
      <c r="K272" s="67" t="s">
        <v>3400</v>
      </c>
      <c r="L272" s="89"/>
      <c r="M272" s="70">
        <v>6966.2568359375</v>
      </c>
      <c r="N272" s="70">
        <v>160.76292419433594</v>
      </c>
      <c r="O272" s="71"/>
      <c r="P272" s="72"/>
      <c r="Q272" s="72"/>
      <c r="R272" s="84"/>
      <c r="S272" s="48">
        <v>1</v>
      </c>
      <c r="T272" s="48">
        <v>0</v>
      </c>
      <c r="U272" s="49">
        <v>0</v>
      </c>
      <c r="V272" s="49">
        <v>1</v>
      </c>
      <c r="W272" s="49">
        <v>0</v>
      </c>
      <c r="X272" s="49">
        <v>0.99999899999999997</v>
      </c>
      <c r="Y272" s="49">
        <v>0</v>
      </c>
      <c r="Z272" s="49">
        <v>0</v>
      </c>
      <c r="AA272" s="73">
        <v>272</v>
      </c>
      <c r="AB272" s="73"/>
      <c r="AC272" s="74"/>
      <c r="AD272" s="76">
        <v>8</v>
      </c>
      <c r="AE272" s="76">
        <v>7030</v>
      </c>
      <c r="AF272" s="76">
        <v>11620</v>
      </c>
      <c r="AG272" s="76">
        <v>4</v>
      </c>
      <c r="AH272" s="76">
        <v>32400</v>
      </c>
      <c r="AI272" s="76" t="s">
        <v>2083</v>
      </c>
      <c r="AJ272" s="76"/>
      <c r="AK272" s="79" t="s">
        <v>2462</v>
      </c>
      <c r="AL272" s="76" t="s">
        <v>439</v>
      </c>
      <c r="AM272" s="78">
        <v>40617.512152777781</v>
      </c>
      <c r="AN272" s="76" t="s">
        <v>493</v>
      </c>
      <c r="AO272" s="79" t="s">
        <v>3072</v>
      </c>
      <c r="AP272" s="76" t="s">
        <v>64</v>
      </c>
      <c r="AQ272" s="48"/>
      <c r="AR272" s="48"/>
      <c r="AS272" s="48"/>
      <c r="AT272" s="48"/>
      <c r="AU272" s="48"/>
      <c r="AV272" s="48"/>
      <c r="AW272" s="48"/>
      <c r="AX272" s="48"/>
      <c r="AY272" s="48"/>
      <c r="AZ272" s="48"/>
    </row>
    <row r="273" spans="1:52" x14ac:dyDescent="0.25">
      <c r="A273" s="63" t="s">
        <v>743</v>
      </c>
      <c r="B273" s="64"/>
      <c r="C273" s="64"/>
      <c r="D273" s="65"/>
      <c r="E273" s="86"/>
      <c r="F273" s="85" t="s">
        <v>2752</v>
      </c>
      <c r="G273" s="87"/>
      <c r="H273" s="67" t="s">
        <v>743</v>
      </c>
      <c r="I273" s="68"/>
      <c r="J273" s="88"/>
      <c r="K273" s="67" t="s">
        <v>3401</v>
      </c>
      <c r="L273" s="89"/>
      <c r="M273" s="70">
        <v>5587.36865234375</v>
      </c>
      <c r="N273" s="70">
        <v>3825.3369140625</v>
      </c>
      <c r="O273" s="71"/>
      <c r="P273" s="72"/>
      <c r="Q273" s="72"/>
      <c r="R273" s="84"/>
      <c r="S273" s="48">
        <v>0</v>
      </c>
      <c r="T273" s="48">
        <v>1</v>
      </c>
      <c r="U273" s="49">
        <v>0</v>
      </c>
      <c r="V273" s="49">
        <v>0.14285700000000001</v>
      </c>
      <c r="W273" s="49">
        <v>0</v>
      </c>
      <c r="X273" s="49">
        <v>0.65540500000000002</v>
      </c>
      <c r="Y273" s="49">
        <v>0</v>
      </c>
      <c r="Z273" s="49">
        <v>0</v>
      </c>
      <c r="AA273" s="73">
        <v>273</v>
      </c>
      <c r="AB273" s="73"/>
      <c r="AC273" s="74"/>
      <c r="AD273" s="76">
        <v>573</v>
      </c>
      <c r="AE273" s="76">
        <v>359</v>
      </c>
      <c r="AF273" s="76">
        <v>18108</v>
      </c>
      <c r="AG273" s="76">
        <v>494</v>
      </c>
      <c r="AH273" s="76">
        <v>32400</v>
      </c>
      <c r="AI273" s="76" t="s">
        <v>2084</v>
      </c>
      <c r="AJ273" s="76" t="s">
        <v>2289</v>
      </c>
      <c r="AK273" s="76"/>
      <c r="AL273" s="76" t="s">
        <v>2517</v>
      </c>
      <c r="AM273" s="78">
        <v>40456.51284722222</v>
      </c>
      <c r="AN273" s="76" t="s">
        <v>493</v>
      </c>
      <c r="AO273" s="79" t="s">
        <v>3073</v>
      </c>
      <c r="AP273" s="76" t="s">
        <v>65</v>
      </c>
      <c r="AQ273" s="48"/>
      <c r="AR273" s="48"/>
      <c r="AS273" s="48"/>
      <c r="AT273" s="48"/>
      <c r="AU273" s="48" t="s">
        <v>1259</v>
      </c>
      <c r="AV273" s="48" t="s">
        <v>1259</v>
      </c>
      <c r="AW273" s="93" t="s">
        <v>3603</v>
      </c>
      <c r="AX273" s="93" t="s">
        <v>3603</v>
      </c>
      <c r="AY273" s="93" t="s">
        <v>3813</v>
      </c>
      <c r="AZ273" s="93" t="s">
        <v>3813</v>
      </c>
    </row>
    <row r="274" spans="1:52" x14ac:dyDescent="0.25">
      <c r="A274" s="63" t="s">
        <v>744</v>
      </c>
      <c r="B274" s="64"/>
      <c r="C274" s="64"/>
      <c r="D274" s="65"/>
      <c r="E274" s="86"/>
      <c r="F274" s="85" t="s">
        <v>2753</v>
      </c>
      <c r="G274" s="87"/>
      <c r="H274" s="67" t="s">
        <v>744</v>
      </c>
      <c r="I274" s="68"/>
      <c r="J274" s="88"/>
      <c r="K274" s="67" t="s">
        <v>3402</v>
      </c>
      <c r="L274" s="89"/>
      <c r="M274" s="70">
        <v>4449.45703125</v>
      </c>
      <c r="N274" s="70">
        <v>7764.591796875</v>
      </c>
      <c r="O274" s="71"/>
      <c r="P274" s="72"/>
      <c r="Q274" s="72"/>
      <c r="R274" s="84"/>
      <c r="S274" s="48">
        <v>0</v>
      </c>
      <c r="T274" s="48">
        <v>2</v>
      </c>
      <c r="U274" s="49">
        <v>8</v>
      </c>
      <c r="V274" s="49">
        <v>4.7619000000000002E-2</v>
      </c>
      <c r="W274" s="49">
        <v>0</v>
      </c>
      <c r="X274" s="49">
        <v>0.94363600000000003</v>
      </c>
      <c r="Y274" s="49">
        <v>0</v>
      </c>
      <c r="Z274" s="49">
        <v>0</v>
      </c>
      <c r="AA274" s="73">
        <v>274</v>
      </c>
      <c r="AB274" s="73"/>
      <c r="AC274" s="74"/>
      <c r="AD274" s="76">
        <v>1076</v>
      </c>
      <c r="AE274" s="76">
        <v>3212</v>
      </c>
      <c r="AF274" s="76">
        <v>77944</v>
      </c>
      <c r="AG274" s="76">
        <v>1450</v>
      </c>
      <c r="AH274" s="76">
        <v>-28800</v>
      </c>
      <c r="AI274" s="76" t="s">
        <v>2085</v>
      </c>
      <c r="AJ274" s="76"/>
      <c r="AK274" s="76"/>
      <c r="AL274" s="76" t="s">
        <v>432</v>
      </c>
      <c r="AM274" s="78">
        <v>42901.239421296297</v>
      </c>
      <c r="AN274" s="76" t="s">
        <v>493</v>
      </c>
      <c r="AO274" s="79" t="s">
        <v>3074</v>
      </c>
      <c r="AP274" s="76" t="s">
        <v>65</v>
      </c>
      <c r="AQ274" s="48" t="s">
        <v>1100</v>
      </c>
      <c r="AR274" s="48" t="s">
        <v>1100</v>
      </c>
      <c r="AS274" s="48" t="s">
        <v>275</v>
      </c>
      <c r="AT274" s="48" t="s">
        <v>275</v>
      </c>
      <c r="AU274" s="48"/>
      <c r="AV274" s="48"/>
      <c r="AW274" s="93" t="s">
        <v>3581</v>
      </c>
      <c r="AX274" s="93" t="s">
        <v>3581</v>
      </c>
      <c r="AY274" s="93" t="s">
        <v>3791</v>
      </c>
      <c r="AZ274" s="93" t="s">
        <v>3791</v>
      </c>
    </row>
    <row r="275" spans="1:52" x14ac:dyDescent="0.25">
      <c r="A275" s="63" t="s">
        <v>745</v>
      </c>
      <c r="B275" s="64"/>
      <c r="C275" s="64"/>
      <c r="D275" s="65"/>
      <c r="E275" s="86"/>
      <c r="F275" s="85" t="s">
        <v>2754</v>
      </c>
      <c r="G275" s="87"/>
      <c r="H275" s="67" t="s">
        <v>745</v>
      </c>
      <c r="I275" s="68"/>
      <c r="J275" s="88"/>
      <c r="K275" s="67" t="s">
        <v>3403</v>
      </c>
      <c r="L275" s="89"/>
      <c r="M275" s="70">
        <v>6339.7919921875</v>
      </c>
      <c r="N275" s="70">
        <v>9715.216796875</v>
      </c>
      <c r="O275" s="71"/>
      <c r="P275" s="72"/>
      <c r="Q275" s="72"/>
      <c r="R275" s="84"/>
      <c r="S275" s="48">
        <v>0</v>
      </c>
      <c r="T275" s="48">
        <v>1</v>
      </c>
      <c r="U275" s="49">
        <v>0</v>
      </c>
      <c r="V275" s="49">
        <v>4.3478000000000003E-2</v>
      </c>
      <c r="W275" s="49">
        <v>0</v>
      </c>
      <c r="X275" s="49">
        <v>0.53899699999999995</v>
      </c>
      <c r="Y275" s="49">
        <v>0</v>
      </c>
      <c r="Z275" s="49">
        <v>0</v>
      </c>
      <c r="AA275" s="73">
        <v>275</v>
      </c>
      <c r="AB275" s="73"/>
      <c r="AC275" s="74"/>
      <c r="AD275" s="76">
        <v>130</v>
      </c>
      <c r="AE275" s="76">
        <v>6115</v>
      </c>
      <c r="AF275" s="76">
        <v>42727</v>
      </c>
      <c r="AG275" s="76">
        <v>123</v>
      </c>
      <c r="AH275" s="76">
        <v>19800</v>
      </c>
      <c r="AI275" s="76" t="s">
        <v>2086</v>
      </c>
      <c r="AJ275" s="76" t="s">
        <v>380</v>
      </c>
      <c r="AK275" s="76"/>
      <c r="AL275" s="76" t="s">
        <v>443</v>
      </c>
      <c r="AM275" s="78">
        <v>42124.645636574074</v>
      </c>
      <c r="AN275" s="76" t="s">
        <v>493</v>
      </c>
      <c r="AO275" s="79" t="s">
        <v>3075</v>
      </c>
      <c r="AP275" s="76" t="s">
        <v>65</v>
      </c>
      <c r="AQ275" s="48"/>
      <c r="AR275" s="48"/>
      <c r="AS275" s="48"/>
      <c r="AT275" s="48"/>
      <c r="AU275" s="48" t="s">
        <v>1286</v>
      </c>
      <c r="AV275" s="48" t="s">
        <v>1286</v>
      </c>
      <c r="AW275" s="93" t="s">
        <v>3712</v>
      </c>
      <c r="AX275" s="93" t="s">
        <v>3712</v>
      </c>
      <c r="AY275" s="93" t="s">
        <v>3922</v>
      </c>
      <c r="AZ275" s="93" t="s">
        <v>3922</v>
      </c>
    </row>
    <row r="276" spans="1:52" x14ac:dyDescent="0.25">
      <c r="A276" s="63" t="s">
        <v>746</v>
      </c>
      <c r="B276" s="64"/>
      <c r="C276" s="64"/>
      <c r="D276" s="65"/>
      <c r="E276" s="86"/>
      <c r="F276" s="85" t="s">
        <v>2755</v>
      </c>
      <c r="G276" s="87"/>
      <c r="H276" s="67" t="s">
        <v>746</v>
      </c>
      <c r="I276" s="68"/>
      <c r="J276" s="88"/>
      <c r="K276" s="67" t="s">
        <v>3404</v>
      </c>
      <c r="L276" s="89"/>
      <c r="M276" s="70">
        <v>9774.94140625</v>
      </c>
      <c r="N276" s="70">
        <v>4832.9560546875</v>
      </c>
      <c r="O276" s="71"/>
      <c r="P276" s="72"/>
      <c r="Q276" s="72"/>
      <c r="R276" s="84"/>
      <c r="S276" s="48">
        <v>0</v>
      </c>
      <c r="T276" s="48">
        <v>1</v>
      </c>
      <c r="U276" s="49">
        <v>0</v>
      </c>
      <c r="V276" s="49">
        <v>1</v>
      </c>
      <c r="W276" s="49">
        <v>0</v>
      </c>
      <c r="X276" s="49">
        <v>0.99999899999999997</v>
      </c>
      <c r="Y276" s="49">
        <v>0</v>
      </c>
      <c r="Z276" s="49">
        <v>0</v>
      </c>
      <c r="AA276" s="73">
        <v>276</v>
      </c>
      <c r="AB276" s="73"/>
      <c r="AC276" s="74"/>
      <c r="AD276" s="76">
        <v>3149</v>
      </c>
      <c r="AE276" s="76">
        <v>2588</v>
      </c>
      <c r="AF276" s="76">
        <v>10570</v>
      </c>
      <c r="AG276" s="76">
        <v>4</v>
      </c>
      <c r="AH276" s="76">
        <v>-18000</v>
      </c>
      <c r="AI276" s="76" t="s">
        <v>2087</v>
      </c>
      <c r="AJ276" s="76" t="s">
        <v>2290</v>
      </c>
      <c r="AK276" s="79" t="s">
        <v>2463</v>
      </c>
      <c r="AL276" s="76" t="s">
        <v>435</v>
      </c>
      <c r="AM276" s="78">
        <v>40016.147523148145</v>
      </c>
      <c r="AN276" s="76" t="s">
        <v>493</v>
      </c>
      <c r="AO276" s="79" t="s">
        <v>3076</v>
      </c>
      <c r="AP276" s="76" t="s">
        <v>65</v>
      </c>
      <c r="AQ276" s="48"/>
      <c r="AR276" s="48"/>
      <c r="AS276" s="48"/>
      <c r="AT276" s="48"/>
      <c r="AU276" s="48"/>
      <c r="AV276" s="48"/>
      <c r="AW276" s="93" t="s">
        <v>3713</v>
      </c>
      <c r="AX276" s="93" t="s">
        <v>3713</v>
      </c>
      <c r="AY276" s="93" t="s">
        <v>3923</v>
      </c>
      <c r="AZ276" s="93" t="s">
        <v>3923</v>
      </c>
    </row>
    <row r="277" spans="1:52" x14ac:dyDescent="0.25">
      <c r="A277" s="63" t="s">
        <v>871</v>
      </c>
      <c r="B277" s="64"/>
      <c r="C277" s="64"/>
      <c r="D277" s="65"/>
      <c r="E277" s="86"/>
      <c r="F277" s="85" t="s">
        <v>2756</v>
      </c>
      <c r="G277" s="87"/>
      <c r="H277" s="67" t="s">
        <v>871</v>
      </c>
      <c r="I277" s="68"/>
      <c r="J277" s="88"/>
      <c r="K277" s="67" t="s">
        <v>3405</v>
      </c>
      <c r="L277" s="89"/>
      <c r="M277" s="70">
        <v>8408.0205078125</v>
      </c>
      <c r="N277" s="70">
        <v>3367.45068359375</v>
      </c>
      <c r="O277" s="71"/>
      <c r="P277" s="72"/>
      <c r="Q277" s="72"/>
      <c r="R277" s="84"/>
      <c r="S277" s="48">
        <v>1</v>
      </c>
      <c r="T277" s="48">
        <v>0</v>
      </c>
      <c r="U277" s="49">
        <v>0</v>
      </c>
      <c r="V277" s="49">
        <v>1</v>
      </c>
      <c r="W277" s="49">
        <v>0</v>
      </c>
      <c r="X277" s="49">
        <v>0.99999899999999997</v>
      </c>
      <c r="Y277" s="49">
        <v>0</v>
      </c>
      <c r="Z277" s="49">
        <v>0</v>
      </c>
      <c r="AA277" s="73">
        <v>277</v>
      </c>
      <c r="AB277" s="73"/>
      <c r="AC277" s="74"/>
      <c r="AD277" s="76">
        <v>330851</v>
      </c>
      <c r="AE277" s="76">
        <v>483530</v>
      </c>
      <c r="AF277" s="76">
        <v>26259</v>
      </c>
      <c r="AG277" s="76">
        <v>52</v>
      </c>
      <c r="AH277" s="76">
        <v>-32400</v>
      </c>
      <c r="AI277" s="76" t="s">
        <v>2088</v>
      </c>
      <c r="AJ277" s="76" t="s">
        <v>2291</v>
      </c>
      <c r="AK277" s="79" t="s">
        <v>2464</v>
      </c>
      <c r="AL277" s="76" t="s">
        <v>451</v>
      </c>
      <c r="AM277" s="78">
        <v>40900.857048611113</v>
      </c>
      <c r="AN277" s="76" t="s">
        <v>493</v>
      </c>
      <c r="AO277" s="79" t="s">
        <v>3077</v>
      </c>
      <c r="AP277" s="76" t="s">
        <v>64</v>
      </c>
      <c r="AQ277" s="48"/>
      <c r="AR277" s="48"/>
      <c r="AS277" s="48"/>
      <c r="AT277" s="48"/>
      <c r="AU277" s="48"/>
      <c r="AV277" s="48"/>
      <c r="AW277" s="48"/>
      <c r="AX277" s="48"/>
      <c r="AY277" s="48"/>
      <c r="AZ277" s="48"/>
    </row>
    <row r="278" spans="1:52" x14ac:dyDescent="0.25">
      <c r="A278" s="63" t="s">
        <v>747</v>
      </c>
      <c r="B278" s="64"/>
      <c r="C278" s="64"/>
      <c r="D278" s="65"/>
      <c r="E278" s="86"/>
      <c r="F278" s="85" t="s">
        <v>2757</v>
      </c>
      <c r="G278" s="87"/>
      <c r="H278" s="67" t="s">
        <v>747</v>
      </c>
      <c r="I278" s="68"/>
      <c r="J278" s="88"/>
      <c r="K278" s="67" t="s">
        <v>3406</v>
      </c>
      <c r="L278" s="89"/>
      <c r="M278" s="70">
        <v>3528.4140625</v>
      </c>
      <c r="N278" s="70">
        <v>1484.4478759765625</v>
      </c>
      <c r="O278" s="71"/>
      <c r="P278" s="72"/>
      <c r="Q278" s="72"/>
      <c r="R278" s="84"/>
      <c r="S278" s="48">
        <v>1</v>
      </c>
      <c r="T278" s="48">
        <v>1</v>
      </c>
      <c r="U278" s="49">
        <v>0</v>
      </c>
      <c r="V278" s="49">
        <v>0</v>
      </c>
      <c r="W278" s="49">
        <v>0</v>
      </c>
      <c r="X278" s="49">
        <v>0.99999899999999997</v>
      </c>
      <c r="Y278" s="49">
        <v>0</v>
      </c>
      <c r="Z278" s="49" t="s">
        <v>3489</v>
      </c>
      <c r="AA278" s="73">
        <v>278</v>
      </c>
      <c r="AB278" s="73"/>
      <c r="AC278" s="74"/>
      <c r="AD278" s="76">
        <v>332</v>
      </c>
      <c r="AE278" s="76">
        <v>93</v>
      </c>
      <c r="AF278" s="76">
        <v>16265</v>
      </c>
      <c r="AG278" s="76">
        <v>20135</v>
      </c>
      <c r="AH278" s="76">
        <v>32400</v>
      </c>
      <c r="AI278" s="76" t="s">
        <v>2089</v>
      </c>
      <c r="AJ278" s="76"/>
      <c r="AK278" s="76"/>
      <c r="AL278" s="76" t="s">
        <v>439</v>
      </c>
      <c r="AM278" s="78">
        <v>40291.505671296298</v>
      </c>
      <c r="AN278" s="76" t="s">
        <v>493</v>
      </c>
      <c r="AO278" s="79" t="s">
        <v>3078</v>
      </c>
      <c r="AP278" s="76" t="s">
        <v>65</v>
      </c>
      <c r="AQ278" s="48" t="s">
        <v>1183</v>
      </c>
      <c r="AR278" s="48" t="s">
        <v>1183</v>
      </c>
      <c r="AS278" s="48" t="s">
        <v>272</v>
      </c>
      <c r="AT278" s="48" t="s">
        <v>272</v>
      </c>
      <c r="AU278" s="48"/>
      <c r="AV278" s="48"/>
      <c r="AW278" s="93" t="s">
        <v>3714</v>
      </c>
      <c r="AX278" s="93" t="s">
        <v>3714</v>
      </c>
      <c r="AY278" s="93" t="s">
        <v>3924</v>
      </c>
      <c r="AZ278" s="93" t="s">
        <v>3924</v>
      </c>
    </row>
    <row r="279" spans="1:52" x14ac:dyDescent="0.25">
      <c r="A279" s="63" t="s">
        <v>748</v>
      </c>
      <c r="B279" s="64"/>
      <c r="C279" s="64"/>
      <c r="D279" s="65"/>
      <c r="E279" s="86"/>
      <c r="F279" s="85" t="s">
        <v>2758</v>
      </c>
      <c r="G279" s="87"/>
      <c r="H279" s="67" t="s">
        <v>748</v>
      </c>
      <c r="I279" s="68"/>
      <c r="J279" s="88"/>
      <c r="K279" s="67" t="s">
        <v>3407</v>
      </c>
      <c r="L279" s="89"/>
      <c r="M279" s="70">
        <v>6882.63623046875</v>
      </c>
      <c r="N279" s="70">
        <v>329.90145874023438</v>
      </c>
      <c r="O279" s="71"/>
      <c r="P279" s="72"/>
      <c r="Q279" s="72"/>
      <c r="R279" s="84"/>
      <c r="S279" s="48">
        <v>1</v>
      </c>
      <c r="T279" s="48">
        <v>1</v>
      </c>
      <c r="U279" s="49">
        <v>0</v>
      </c>
      <c r="V279" s="49">
        <v>0</v>
      </c>
      <c r="W279" s="49">
        <v>0</v>
      </c>
      <c r="X279" s="49">
        <v>0.99999899999999997</v>
      </c>
      <c r="Y279" s="49">
        <v>0</v>
      </c>
      <c r="Z279" s="49" t="s">
        <v>3489</v>
      </c>
      <c r="AA279" s="73">
        <v>279</v>
      </c>
      <c r="AB279" s="73"/>
      <c r="AC279" s="74"/>
      <c r="AD279" s="76">
        <v>144</v>
      </c>
      <c r="AE279" s="76">
        <v>59</v>
      </c>
      <c r="AF279" s="76">
        <v>7133</v>
      </c>
      <c r="AG279" s="76">
        <v>4</v>
      </c>
      <c r="AH279" s="76">
        <v>-7200</v>
      </c>
      <c r="AI279" s="76"/>
      <c r="AJ279" s="76" t="s">
        <v>2292</v>
      </c>
      <c r="AK279" s="79" t="s">
        <v>2465</v>
      </c>
      <c r="AL279" s="76" t="s">
        <v>2518</v>
      </c>
      <c r="AM279" s="78">
        <v>40678.4374537037</v>
      </c>
      <c r="AN279" s="76" t="s">
        <v>493</v>
      </c>
      <c r="AO279" s="79" t="s">
        <v>3079</v>
      </c>
      <c r="AP279" s="76" t="s">
        <v>65</v>
      </c>
      <c r="AQ279" s="48" t="s">
        <v>1184</v>
      </c>
      <c r="AR279" s="48" t="s">
        <v>1184</v>
      </c>
      <c r="AS279" s="48" t="s">
        <v>1246</v>
      </c>
      <c r="AT279" s="48" t="s">
        <v>1246</v>
      </c>
      <c r="AU279" s="48"/>
      <c r="AV279" s="48"/>
      <c r="AW279" s="93" t="s">
        <v>3715</v>
      </c>
      <c r="AX279" s="93" t="s">
        <v>3715</v>
      </c>
      <c r="AY279" s="93" t="s">
        <v>3925</v>
      </c>
      <c r="AZ279" s="93" t="s">
        <v>3925</v>
      </c>
    </row>
    <row r="280" spans="1:52" x14ac:dyDescent="0.25">
      <c r="A280" s="63" t="s">
        <v>749</v>
      </c>
      <c r="B280" s="64"/>
      <c r="C280" s="64"/>
      <c r="D280" s="65"/>
      <c r="E280" s="86"/>
      <c r="F280" s="85" t="s">
        <v>2759</v>
      </c>
      <c r="G280" s="87"/>
      <c r="H280" s="67" t="s">
        <v>749</v>
      </c>
      <c r="I280" s="68"/>
      <c r="J280" s="88"/>
      <c r="K280" s="67" t="s">
        <v>3408</v>
      </c>
      <c r="L280" s="89"/>
      <c r="M280" s="70">
        <v>3672.310546875</v>
      </c>
      <c r="N280" s="70">
        <v>7030.77978515625</v>
      </c>
      <c r="O280" s="71"/>
      <c r="P280" s="72"/>
      <c r="Q280" s="72"/>
      <c r="R280" s="84"/>
      <c r="S280" s="48">
        <v>0</v>
      </c>
      <c r="T280" s="48">
        <v>1</v>
      </c>
      <c r="U280" s="49">
        <v>0</v>
      </c>
      <c r="V280" s="49">
        <v>7.6923000000000005E-2</v>
      </c>
      <c r="W280" s="49">
        <v>0</v>
      </c>
      <c r="X280" s="49">
        <v>0.60617699999999997</v>
      </c>
      <c r="Y280" s="49">
        <v>0</v>
      </c>
      <c r="Z280" s="49">
        <v>0</v>
      </c>
      <c r="AA280" s="73">
        <v>280</v>
      </c>
      <c r="AB280" s="73"/>
      <c r="AC280" s="74"/>
      <c r="AD280" s="76">
        <v>565</v>
      </c>
      <c r="AE280" s="76">
        <v>432</v>
      </c>
      <c r="AF280" s="76">
        <v>12732</v>
      </c>
      <c r="AG280" s="76">
        <v>6723</v>
      </c>
      <c r="AH280" s="76"/>
      <c r="AI280" s="76" t="s">
        <v>2090</v>
      </c>
      <c r="AJ280" s="76"/>
      <c r="AK280" s="76"/>
      <c r="AL280" s="76"/>
      <c r="AM280" s="78">
        <v>41523.722581018519</v>
      </c>
      <c r="AN280" s="76" t="s">
        <v>493</v>
      </c>
      <c r="AO280" s="79" t="s">
        <v>3080</v>
      </c>
      <c r="AP280" s="76" t="s">
        <v>65</v>
      </c>
      <c r="AQ280" s="48"/>
      <c r="AR280" s="48"/>
      <c r="AS280" s="48"/>
      <c r="AT280" s="48"/>
      <c r="AU280" s="48"/>
      <c r="AV280" s="48"/>
      <c r="AW280" s="93" t="s">
        <v>3570</v>
      </c>
      <c r="AX280" s="93" t="s">
        <v>3570</v>
      </c>
      <c r="AY280" s="93" t="s">
        <v>3780</v>
      </c>
      <c r="AZ280" s="93" t="s">
        <v>3780</v>
      </c>
    </row>
    <row r="281" spans="1:52" x14ac:dyDescent="0.25">
      <c r="A281" s="63" t="s">
        <v>750</v>
      </c>
      <c r="B281" s="64"/>
      <c r="C281" s="64"/>
      <c r="D281" s="65"/>
      <c r="E281" s="86"/>
      <c r="F281" s="85" t="s">
        <v>2760</v>
      </c>
      <c r="G281" s="87"/>
      <c r="H281" s="67" t="s">
        <v>750</v>
      </c>
      <c r="I281" s="68"/>
      <c r="J281" s="88"/>
      <c r="K281" s="67" t="s">
        <v>3409</v>
      </c>
      <c r="L281" s="89"/>
      <c r="M281" s="70">
        <v>232.24729919433594</v>
      </c>
      <c r="N281" s="70">
        <v>3295.1806640625</v>
      </c>
      <c r="O281" s="71"/>
      <c r="P281" s="72"/>
      <c r="Q281" s="72"/>
      <c r="R281" s="84"/>
      <c r="S281" s="48">
        <v>1</v>
      </c>
      <c r="T281" s="48">
        <v>1</v>
      </c>
      <c r="U281" s="49">
        <v>0</v>
      </c>
      <c r="V281" s="49">
        <v>0</v>
      </c>
      <c r="W281" s="49">
        <v>0</v>
      </c>
      <c r="X281" s="49">
        <v>0.99999899999999997</v>
      </c>
      <c r="Y281" s="49">
        <v>0</v>
      </c>
      <c r="Z281" s="49" t="s">
        <v>3489</v>
      </c>
      <c r="AA281" s="73">
        <v>281</v>
      </c>
      <c r="AB281" s="73"/>
      <c r="AC281" s="74"/>
      <c r="AD281" s="76">
        <v>9384</v>
      </c>
      <c r="AE281" s="76">
        <v>10872</v>
      </c>
      <c r="AF281" s="76">
        <v>59244</v>
      </c>
      <c r="AG281" s="76">
        <v>28919</v>
      </c>
      <c r="AH281" s="76">
        <v>-28800</v>
      </c>
      <c r="AI281" s="76" t="s">
        <v>2091</v>
      </c>
      <c r="AJ281" s="76"/>
      <c r="AK281" s="76"/>
      <c r="AL281" s="76" t="s">
        <v>432</v>
      </c>
      <c r="AM281" s="78">
        <v>42209.667557870373</v>
      </c>
      <c r="AN281" s="76" t="s">
        <v>493</v>
      </c>
      <c r="AO281" s="79" t="s">
        <v>3081</v>
      </c>
      <c r="AP281" s="76" t="s">
        <v>65</v>
      </c>
      <c r="AQ281" s="48" t="s">
        <v>1185</v>
      </c>
      <c r="AR281" s="48" t="s">
        <v>1185</v>
      </c>
      <c r="AS281" s="48" t="s">
        <v>264</v>
      </c>
      <c r="AT281" s="48" t="s">
        <v>264</v>
      </c>
      <c r="AU281" s="48"/>
      <c r="AV281" s="48"/>
      <c r="AW281" s="93" t="s">
        <v>3716</v>
      </c>
      <c r="AX281" s="93" t="s">
        <v>3716</v>
      </c>
      <c r="AY281" s="93" t="s">
        <v>3926</v>
      </c>
      <c r="AZ281" s="93" t="s">
        <v>3926</v>
      </c>
    </row>
    <row r="282" spans="1:52" x14ac:dyDescent="0.25">
      <c r="A282" s="63" t="s">
        <v>751</v>
      </c>
      <c r="B282" s="64"/>
      <c r="C282" s="64"/>
      <c r="D282" s="65"/>
      <c r="E282" s="86"/>
      <c r="F282" s="85" t="s">
        <v>2761</v>
      </c>
      <c r="G282" s="87"/>
      <c r="H282" s="67" t="s">
        <v>751</v>
      </c>
      <c r="I282" s="68"/>
      <c r="J282" s="88"/>
      <c r="K282" s="67" t="s">
        <v>3410</v>
      </c>
      <c r="L282" s="89"/>
      <c r="M282" s="70">
        <v>6014.65380859375</v>
      </c>
      <c r="N282" s="70">
        <v>930.87530517578125</v>
      </c>
      <c r="O282" s="71"/>
      <c r="P282" s="72"/>
      <c r="Q282" s="72"/>
      <c r="R282" s="84"/>
      <c r="S282" s="48">
        <v>0</v>
      </c>
      <c r="T282" s="48">
        <v>1</v>
      </c>
      <c r="U282" s="49">
        <v>0</v>
      </c>
      <c r="V282" s="49">
        <v>1.1235999999999999E-2</v>
      </c>
      <c r="W282" s="49">
        <v>2.1739000000000001E-2</v>
      </c>
      <c r="X282" s="49">
        <v>0.55074999999999996</v>
      </c>
      <c r="Y282" s="49">
        <v>0</v>
      </c>
      <c r="Z282" s="49">
        <v>0</v>
      </c>
      <c r="AA282" s="73">
        <v>282</v>
      </c>
      <c r="AB282" s="73"/>
      <c r="AC282" s="74"/>
      <c r="AD282" s="76">
        <v>68</v>
      </c>
      <c r="AE282" s="76">
        <v>10</v>
      </c>
      <c r="AF282" s="76">
        <v>2289</v>
      </c>
      <c r="AG282" s="76">
        <v>1755</v>
      </c>
      <c r="AH282" s="76"/>
      <c r="AI282" s="76"/>
      <c r="AJ282" s="76" t="s">
        <v>2293</v>
      </c>
      <c r="AK282" s="76"/>
      <c r="AL282" s="76"/>
      <c r="AM282" s="78">
        <v>43057.384525462963</v>
      </c>
      <c r="AN282" s="76" t="s">
        <v>493</v>
      </c>
      <c r="AO282" s="79" t="s">
        <v>3082</v>
      </c>
      <c r="AP282" s="76" t="s">
        <v>65</v>
      </c>
      <c r="AQ282" s="48" t="s">
        <v>252</v>
      </c>
      <c r="AR282" s="48" t="s">
        <v>252</v>
      </c>
      <c r="AS282" s="48" t="s">
        <v>266</v>
      </c>
      <c r="AT282" s="48" t="s">
        <v>266</v>
      </c>
      <c r="AU282" s="48"/>
      <c r="AV282" s="48"/>
      <c r="AW282" s="93" t="s">
        <v>3565</v>
      </c>
      <c r="AX282" s="93" t="s">
        <v>3565</v>
      </c>
      <c r="AY282" s="93" t="s">
        <v>3775</v>
      </c>
      <c r="AZ282" s="93" t="s">
        <v>3775</v>
      </c>
    </row>
    <row r="283" spans="1:52" x14ac:dyDescent="0.25">
      <c r="A283" s="63" t="s">
        <v>752</v>
      </c>
      <c r="B283" s="64"/>
      <c r="C283" s="64"/>
      <c r="D283" s="65"/>
      <c r="E283" s="86"/>
      <c r="F283" s="85" t="s">
        <v>2762</v>
      </c>
      <c r="G283" s="87"/>
      <c r="H283" s="67" t="s">
        <v>752</v>
      </c>
      <c r="I283" s="68"/>
      <c r="J283" s="88"/>
      <c r="K283" s="67" t="s">
        <v>3411</v>
      </c>
      <c r="L283" s="89"/>
      <c r="M283" s="70">
        <v>2799.923828125</v>
      </c>
      <c r="N283" s="70">
        <v>4322.53857421875</v>
      </c>
      <c r="O283" s="71"/>
      <c r="P283" s="72"/>
      <c r="Q283" s="72"/>
      <c r="R283" s="84"/>
      <c r="S283" s="48">
        <v>0</v>
      </c>
      <c r="T283" s="48">
        <v>1</v>
      </c>
      <c r="U283" s="49">
        <v>0</v>
      </c>
      <c r="V283" s="49">
        <v>1.1235999999999999E-2</v>
      </c>
      <c r="W283" s="49">
        <v>2.1739000000000001E-2</v>
      </c>
      <c r="X283" s="49">
        <v>0.55074999999999996</v>
      </c>
      <c r="Y283" s="49">
        <v>0</v>
      </c>
      <c r="Z283" s="49">
        <v>0</v>
      </c>
      <c r="AA283" s="73">
        <v>283</v>
      </c>
      <c r="AB283" s="73"/>
      <c r="AC283" s="74"/>
      <c r="AD283" s="76">
        <v>60</v>
      </c>
      <c r="AE283" s="76">
        <v>1</v>
      </c>
      <c r="AF283" s="76">
        <v>17</v>
      </c>
      <c r="AG283" s="76">
        <v>11</v>
      </c>
      <c r="AH283" s="76"/>
      <c r="AI283" s="76"/>
      <c r="AJ283" s="76" t="s">
        <v>2294</v>
      </c>
      <c r="AK283" s="76"/>
      <c r="AL283" s="76"/>
      <c r="AM283" s="78">
        <v>43090.136643518519</v>
      </c>
      <c r="AN283" s="76" t="s">
        <v>493</v>
      </c>
      <c r="AO283" s="79" t="s">
        <v>3083</v>
      </c>
      <c r="AP283" s="76" t="s">
        <v>65</v>
      </c>
      <c r="AQ283" s="48" t="s">
        <v>248</v>
      </c>
      <c r="AR283" s="48" t="s">
        <v>248</v>
      </c>
      <c r="AS283" s="48" t="s">
        <v>266</v>
      </c>
      <c r="AT283" s="48" t="s">
        <v>266</v>
      </c>
      <c r="AU283" s="48"/>
      <c r="AV283" s="48"/>
      <c r="AW283" s="93" t="s">
        <v>3582</v>
      </c>
      <c r="AX283" s="93" t="s">
        <v>3582</v>
      </c>
      <c r="AY283" s="93" t="s">
        <v>3792</v>
      </c>
      <c r="AZ283" s="93" t="s">
        <v>3792</v>
      </c>
    </row>
    <row r="284" spans="1:52" x14ac:dyDescent="0.25">
      <c r="A284" s="63" t="s">
        <v>753</v>
      </c>
      <c r="B284" s="64"/>
      <c r="C284" s="64"/>
      <c r="D284" s="65"/>
      <c r="E284" s="86"/>
      <c r="F284" s="85" t="s">
        <v>2763</v>
      </c>
      <c r="G284" s="87"/>
      <c r="H284" s="67" t="s">
        <v>753</v>
      </c>
      <c r="I284" s="68"/>
      <c r="J284" s="88"/>
      <c r="K284" s="67" t="s">
        <v>3412</v>
      </c>
      <c r="L284" s="89"/>
      <c r="M284" s="70">
        <v>6860.91796875</v>
      </c>
      <c r="N284" s="70">
        <v>1637.8154296875</v>
      </c>
      <c r="O284" s="71"/>
      <c r="P284" s="72"/>
      <c r="Q284" s="72"/>
      <c r="R284" s="84"/>
      <c r="S284" s="48">
        <v>1</v>
      </c>
      <c r="T284" s="48">
        <v>1</v>
      </c>
      <c r="U284" s="49">
        <v>0</v>
      </c>
      <c r="V284" s="49">
        <v>0</v>
      </c>
      <c r="W284" s="49">
        <v>0</v>
      </c>
      <c r="X284" s="49">
        <v>0.99999899999999997</v>
      </c>
      <c r="Y284" s="49">
        <v>0</v>
      </c>
      <c r="Z284" s="49" t="s">
        <v>3489</v>
      </c>
      <c r="AA284" s="73">
        <v>284</v>
      </c>
      <c r="AB284" s="73"/>
      <c r="AC284" s="74"/>
      <c r="AD284" s="76">
        <v>1334</v>
      </c>
      <c r="AE284" s="76">
        <v>2966</v>
      </c>
      <c r="AF284" s="76">
        <v>46969</v>
      </c>
      <c r="AG284" s="76">
        <v>2470</v>
      </c>
      <c r="AH284" s="76">
        <v>-18000</v>
      </c>
      <c r="AI284" s="76" t="s">
        <v>2092</v>
      </c>
      <c r="AJ284" s="76" t="s">
        <v>2295</v>
      </c>
      <c r="AK284" s="79" t="s">
        <v>2466</v>
      </c>
      <c r="AL284" s="76" t="s">
        <v>435</v>
      </c>
      <c r="AM284" s="78">
        <v>39908.083344907405</v>
      </c>
      <c r="AN284" s="76" t="s">
        <v>493</v>
      </c>
      <c r="AO284" s="79" t="s">
        <v>3084</v>
      </c>
      <c r="AP284" s="76" t="s">
        <v>65</v>
      </c>
      <c r="AQ284" s="48" t="s">
        <v>1186</v>
      </c>
      <c r="AR284" s="48" t="s">
        <v>1186</v>
      </c>
      <c r="AS284" s="48" t="s">
        <v>275</v>
      </c>
      <c r="AT284" s="48" t="s">
        <v>275</v>
      </c>
      <c r="AU284" s="48"/>
      <c r="AV284" s="48"/>
      <c r="AW284" s="93" t="s">
        <v>3717</v>
      </c>
      <c r="AX284" s="93" t="s">
        <v>3717</v>
      </c>
      <c r="AY284" s="93" t="s">
        <v>3927</v>
      </c>
      <c r="AZ284" s="93" t="s">
        <v>3927</v>
      </c>
    </row>
    <row r="285" spans="1:52" x14ac:dyDescent="0.25">
      <c r="A285" s="63" t="s">
        <v>754</v>
      </c>
      <c r="B285" s="64"/>
      <c r="C285" s="64"/>
      <c r="D285" s="65"/>
      <c r="E285" s="86"/>
      <c r="F285" s="85" t="s">
        <v>2764</v>
      </c>
      <c r="G285" s="87"/>
      <c r="H285" s="67" t="s">
        <v>754</v>
      </c>
      <c r="I285" s="68"/>
      <c r="J285" s="88"/>
      <c r="K285" s="67" t="s">
        <v>3413</v>
      </c>
      <c r="L285" s="89"/>
      <c r="M285" s="70">
        <v>8489.517578125</v>
      </c>
      <c r="N285" s="70">
        <v>2372.39306640625</v>
      </c>
      <c r="O285" s="71"/>
      <c r="P285" s="72"/>
      <c r="Q285" s="72"/>
      <c r="R285" s="84"/>
      <c r="S285" s="48">
        <v>1</v>
      </c>
      <c r="T285" s="48">
        <v>1</v>
      </c>
      <c r="U285" s="49">
        <v>0</v>
      </c>
      <c r="V285" s="49">
        <v>0</v>
      </c>
      <c r="W285" s="49">
        <v>0</v>
      </c>
      <c r="X285" s="49">
        <v>0.99999899999999997</v>
      </c>
      <c r="Y285" s="49">
        <v>0</v>
      </c>
      <c r="Z285" s="49" t="s">
        <v>3489</v>
      </c>
      <c r="AA285" s="73">
        <v>285</v>
      </c>
      <c r="AB285" s="73"/>
      <c r="AC285" s="74"/>
      <c r="AD285" s="76">
        <v>943</v>
      </c>
      <c r="AE285" s="76">
        <v>1092</v>
      </c>
      <c r="AF285" s="76">
        <v>313764</v>
      </c>
      <c r="AG285" s="76">
        <v>215</v>
      </c>
      <c r="AH285" s="76">
        <v>-14400</v>
      </c>
      <c r="AI285" s="76" t="s">
        <v>2093</v>
      </c>
      <c r="AJ285" s="76" t="s">
        <v>2216</v>
      </c>
      <c r="AK285" s="79" t="s">
        <v>2467</v>
      </c>
      <c r="AL285" s="76" t="s">
        <v>2503</v>
      </c>
      <c r="AM285" s="78">
        <v>40009.925902777781</v>
      </c>
      <c r="AN285" s="76" t="s">
        <v>493</v>
      </c>
      <c r="AO285" s="79" t="s">
        <v>3085</v>
      </c>
      <c r="AP285" s="76" t="s">
        <v>65</v>
      </c>
      <c r="AQ285" s="48" t="s">
        <v>1187</v>
      </c>
      <c r="AR285" s="48" t="s">
        <v>1187</v>
      </c>
      <c r="AS285" s="48" t="s">
        <v>1247</v>
      </c>
      <c r="AT285" s="48" t="s">
        <v>1247</v>
      </c>
      <c r="AU285" s="48"/>
      <c r="AV285" s="48"/>
      <c r="AW285" s="93" t="s">
        <v>3718</v>
      </c>
      <c r="AX285" s="93" t="s">
        <v>3718</v>
      </c>
      <c r="AY285" s="93" t="s">
        <v>3928</v>
      </c>
      <c r="AZ285" s="93" t="s">
        <v>3928</v>
      </c>
    </row>
    <row r="286" spans="1:52" x14ac:dyDescent="0.25">
      <c r="A286" s="63" t="s">
        <v>755</v>
      </c>
      <c r="B286" s="64"/>
      <c r="C286" s="64"/>
      <c r="D286" s="65"/>
      <c r="E286" s="86"/>
      <c r="F286" s="85" t="s">
        <v>2765</v>
      </c>
      <c r="G286" s="87"/>
      <c r="H286" s="67" t="s">
        <v>755</v>
      </c>
      <c r="I286" s="68"/>
      <c r="J286" s="88"/>
      <c r="K286" s="67" t="s">
        <v>3414</v>
      </c>
      <c r="L286" s="89"/>
      <c r="M286" s="70">
        <v>9126.609375</v>
      </c>
      <c r="N286" s="70">
        <v>8531.0224609375</v>
      </c>
      <c r="O286" s="71"/>
      <c r="P286" s="72"/>
      <c r="Q286" s="72"/>
      <c r="R286" s="84"/>
      <c r="S286" s="48">
        <v>1</v>
      </c>
      <c r="T286" s="48">
        <v>1</v>
      </c>
      <c r="U286" s="49">
        <v>0</v>
      </c>
      <c r="V286" s="49">
        <v>0</v>
      </c>
      <c r="W286" s="49">
        <v>0</v>
      </c>
      <c r="X286" s="49">
        <v>0.99999899999999997</v>
      </c>
      <c r="Y286" s="49">
        <v>0</v>
      </c>
      <c r="Z286" s="49" t="s">
        <v>3489</v>
      </c>
      <c r="AA286" s="73">
        <v>286</v>
      </c>
      <c r="AB286" s="73"/>
      <c r="AC286" s="74"/>
      <c r="AD286" s="76">
        <v>1970</v>
      </c>
      <c r="AE286" s="76">
        <v>1869</v>
      </c>
      <c r="AF286" s="76">
        <v>78899</v>
      </c>
      <c r="AG286" s="76">
        <v>527</v>
      </c>
      <c r="AH286" s="76">
        <v>-14400</v>
      </c>
      <c r="AI286" s="76" t="s">
        <v>2094</v>
      </c>
      <c r="AJ286" s="76" t="s">
        <v>2216</v>
      </c>
      <c r="AK286" s="79" t="s">
        <v>2468</v>
      </c>
      <c r="AL286" s="76" t="s">
        <v>2503</v>
      </c>
      <c r="AM286" s="78">
        <v>40519.117442129631</v>
      </c>
      <c r="AN286" s="76" t="s">
        <v>493</v>
      </c>
      <c r="AO286" s="79" t="s">
        <v>3086</v>
      </c>
      <c r="AP286" s="76" t="s">
        <v>65</v>
      </c>
      <c r="AQ286" s="48" t="s">
        <v>1188</v>
      </c>
      <c r="AR286" s="48" t="s">
        <v>1188</v>
      </c>
      <c r="AS286" s="48" t="s">
        <v>264</v>
      </c>
      <c r="AT286" s="48" t="s">
        <v>264</v>
      </c>
      <c r="AU286" s="48"/>
      <c r="AV286" s="48"/>
      <c r="AW286" s="93" t="s">
        <v>3719</v>
      </c>
      <c r="AX286" s="93" t="s">
        <v>3719</v>
      </c>
      <c r="AY286" s="93" t="s">
        <v>3929</v>
      </c>
      <c r="AZ286" s="93" t="s">
        <v>3929</v>
      </c>
    </row>
    <row r="287" spans="1:52" x14ac:dyDescent="0.25">
      <c r="A287" s="63" t="s">
        <v>209</v>
      </c>
      <c r="B287" s="64"/>
      <c r="C287" s="64"/>
      <c r="D287" s="65"/>
      <c r="E287" s="86"/>
      <c r="F287" s="85" t="s">
        <v>456</v>
      </c>
      <c r="G287" s="87"/>
      <c r="H287" s="67" t="s">
        <v>209</v>
      </c>
      <c r="I287" s="68"/>
      <c r="J287" s="88"/>
      <c r="K287" s="67" t="s">
        <v>3415</v>
      </c>
      <c r="L287" s="89"/>
      <c r="M287" s="70">
        <v>4829.34130859375</v>
      </c>
      <c r="N287" s="70">
        <v>9885.3115234375</v>
      </c>
      <c r="O287" s="71"/>
      <c r="P287" s="72"/>
      <c r="Q287" s="72"/>
      <c r="R287" s="84"/>
      <c r="S287" s="48">
        <v>1</v>
      </c>
      <c r="T287" s="48">
        <v>1</v>
      </c>
      <c r="U287" s="49">
        <v>0</v>
      </c>
      <c r="V287" s="49">
        <v>0</v>
      </c>
      <c r="W287" s="49">
        <v>0</v>
      </c>
      <c r="X287" s="49">
        <v>0.99999899999999997</v>
      </c>
      <c r="Y287" s="49">
        <v>0</v>
      </c>
      <c r="Z287" s="49" t="s">
        <v>3489</v>
      </c>
      <c r="AA287" s="73">
        <v>287</v>
      </c>
      <c r="AB287" s="73"/>
      <c r="AC287" s="74"/>
      <c r="AD287" s="76">
        <v>9959</v>
      </c>
      <c r="AE287" s="76">
        <v>73217</v>
      </c>
      <c r="AF287" s="76">
        <v>110950</v>
      </c>
      <c r="AG287" s="76">
        <v>6629</v>
      </c>
      <c r="AH287" s="76">
        <v>3600</v>
      </c>
      <c r="AI287" s="76" t="s">
        <v>338</v>
      </c>
      <c r="AJ287" s="76" t="s">
        <v>377</v>
      </c>
      <c r="AK287" s="79" t="s">
        <v>407</v>
      </c>
      <c r="AL287" s="76" t="s">
        <v>438</v>
      </c>
      <c r="AM287" s="78">
        <v>40920.457754629628</v>
      </c>
      <c r="AN287" s="76" t="s">
        <v>493</v>
      </c>
      <c r="AO287" s="79" t="s">
        <v>498</v>
      </c>
      <c r="AP287" s="76" t="s">
        <v>65</v>
      </c>
      <c r="AQ287" s="48" t="s">
        <v>1189</v>
      </c>
      <c r="AR287" s="48" t="s">
        <v>1189</v>
      </c>
      <c r="AS287" s="48" t="s">
        <v>269</v>
      </c>
      <c r="AT287" s="48" t="s">
        <v>269</v>
      </c>
      <c r="AU287" s="48"/>
      <c r="AV287" s="48"/>
      <c r="AW287" s="93" t="s">
        <v>3720</v>
      </c>
      <c r="AX287" s="93" t="s">
        <v>3720</v>
      </c>
      <c r="AY287" s="93" t="s">
        <v>3930</v>
      </c>
      <c r="AZ287" s="93" t="s">
        <v>3930</v>
      </c>
    </row>
    <row r="288" spans="1:52" x14ac:dyDescent="0.25">
      <c r="A288" s="63" t="s">
        <v>872</v>
      </c>
      <c r="B288" s="64"/>
      <c r="C288" s="64"/>
      <c r="D288" s="65"/>
      <c r="E288" s="86"/>
      <c r="F288" s="85" t="s">
        <v>2766</v>
      </c>
      <c r="G288" s="87"/>
      <c r="H288" s="67" t="s">
        <v>872</v>
      </c>
      <c r="I288" s="68"/>
      <c r="J288" s="88"/>
      <c r="K288" s="67" t="s">
        <v>3416</v>
      </c>
      <c r="L288" s="89"/>
      <c r="M288" s="70">
        <v>6612.416015625</v>
      </c>
      <c r="N288" s="70">
        <v>1235.2095947265625</v>
      </c>
      <c r="O288" s="71"/>
      <c r="P288" s="72"/>
      <c r="Q288" s="72"/>
      <c r="R288" s="84"/>
      <c r="S288" s="48">
        <v>1</v>
      </c>
      <c r="T288" s="48">
        <v>0</v>
      </c>
      <c r="U288" s="49">
        <v>0</v>
      </c>
      <c r="V288" s="49">
        <v>0.16666700000000001</v>
      </c>
      <c r="W288" s="49">
        <v>0</v>
      </c>
      <c r="X288" s="49">
        <v>0.70175299999999996</v>
      </c>
      <c r="Y288" s="49">
        <v>0</v>
      </c>
      <c r="Z288" s="49">
        <v>0</v>
      </c>
      <c r="AA288" s="73">
        <v>288</v>
      </c>
      <c r="AB288" s="73"/>
      <c r="AC288" s="74"/>
      <c r="AD288" s="76">
        <v>131891</v>
      </c>
      <c r="AE288" s="76">
        <v>140512</v>
      </c>
      <c r="AF288" s="76">
        <v>897004</v>
      </c>
      <c r="AG288" s="76">
        <v>34889</v>
      </c>
      <c r="AH288" s="76">
        <v>-21600</v>
      </c>
      <c r="AI288" s="76" t="s">
        <v>2095</v>
      </c>
      <c r="AJ288" s="76" t="s">
        <v>2296</v>
      </c>
      <c r="AK288" s="79" t="s">
        <v>2469</v>
      </c>
      <c r="AL288" s="76" t="s">
        <v>434</v>
      </c>
      <c r="AM288" s="78">
        <v>41768.841585648152</v>
      </c>
      <c r="AN288" s="76" t="s">
        <v>493</v>
      </c>
      <c r="AO288" s="79" t="s">
        <v>3087</v>
      </c>
      <c r="AP288" s="76" t="s">
        <v>64</v>
      </c>
      <c r="AQ288" s="48"/>
      <c r="AR288" s="48"/>
      <c r="AS288" s="48"/>
      <c r="AT288" s="48"/>
      <c r="AU288" s="48"/>
      <c r="AV288" s="48"/>
      <c r="AW288" s="48"/>
      <c r="AX288" s="48"/>
      <c r="AY288" s="48"/>
      <c r="AZ288" s="48"/>
    </row>
    <row r="289" spans="1:52" x14ac:dyDescent="0.25">
      <c r="A289" s="63" t="s">
        <v>188</v>
      </c>
      <c r="B289" s="64"/>
      <c r="C289" s="64"/>
      <c r="D289" s="65"/>
      <c r="E289" s="86"/>
      <c r="F289" s="85" t="s">
        <v>465</v>
      </c>
      <c r="G289" s="87"/>
      <c r="H289" s="67" t="s">
        <v>188</v>
      </c>
      <c r="I289" s="68"/>
      <c r="J289" s="88"/>
      <c r="K289" s="67" t="s">
        <v>3417</v>
      </c>
      <c r="L289" s="89"/>
      <c r="M289" s="70">
        <v>5685.06689453125</v>
      </c>
      <c r="N289" s="70">
        <v>7611.12939453125</v>
      </c>
      <c r="O289" s="71"/>
      <c r="P289" s="72"/>
      <c r="Q289" s="72"/>
      <c r="R289" s="84"/>
      <c r="S289" s="48">
        <v>0</v>
      </c>
      <c r="T289" s="48">
        <v>1</v>
      </c>
      <c r="U289" s="49">
        <v>0</v>
      </c>
      <c r="V289" s="49">
        <v>1</v>
      </c>
      <c r="W289" s="49">
        <v>0</v>
      </c>
      <c r="X289" s="49">
        <v>0.99999899999999997</v>
      </c>
      <c r="Y289" s="49">
        <v>0</v>
      </c>
      <c r="Z289" s="49">
        <v>0</v>
      </c>
      <c r="AA289" s="73">
        <v>289</v>
      </c>
      <c r="AB289" s="73"/>
      <c r="AC289" s="74"/>
      <c r="AD289" s="76">
        <v>630</v>
      </c>
      <c r="AE289" s="76">
        <v>436</v>
      </c>
      <c r="AF289" s="76">
        <v>66706</v>
      </c>
      <c r="AG289" s="76">
        <v>50668</v>
      </c>
      <c r="AH289" s="76">
        <v>32400</v>
      </c>
      <c r="AI289" s="76" t="s">
        <v>346</v>
      </c>
      <c r="AJ289" s="76" t="s">
        <v>386</v>
      </c>
      <c r="AK289" s="79" t="s">
        <v>414</v>
      </c>
      <c r="AL289" s="76" t="s">
        <v>439</v>
      </c>
      <c r="AM289" s="78">
        <v>41210.674074074072</v>
      </c>
      <c r="AN289" s="76" t="s">
        <v>493</v>
      </c>
      <c r="AO289" s="79" t="s">
        <v>506</v>
      </c>
      <c r="AP289" s="76" t="s">
        <v>65</v>
      </c>
      <c r="AQ289" s="48"/>
      <c r="AR289" s="48"/>
      <c r="AS289" s="48"/>
      <c r="AT289" s="48"/>
      <c r="AU289" s="48"/>
      <c r="AV289" s="48"/>
      <c r="AW289" s="93" t="s">
        <v>3721</v>
      </c>
      <c r="AX289" s="93" t="s">
        <v>3768</v>
      </c>
      <c r="AY289" s="93" t="s">
        <v>3931</v>
      </c>
      <c r="AZ289" s="93" t="s">
        <v>3972</v>
      </c>
    </row>
    <row r="290" spans="1:52" x14ac:dyDescent="0.25">
      <c r="A290" s="63" t="s">
        <v>214</v>
      </c>
      <c r="B290" s="64"/>
      <c r="C290" s="64"/>
      <c r="D290" s="65"/>
      <c r="E290" s="86"/>
      <c r="F290" s="85" t="s">
        <v>466</v>
      </c>
      <c r="G290" s="87"/>
      <c r="H290" s="67" t="s">
        <v>214</v>
      </c>
      <c r="I290" s="68"/>
      <c r="J290" s="88"/>
      <c r="K290" s="67" t="s">
        <v>542</v>
      </c>
      <c r="L290" s="89"/>
      <c r="M290" s="70">
        <v>5640.73388671875</v>
      </c>
      <c r="N290" s="70">
        <v>6119.97314453125</v>
      </c>
      <c r="O290" s="71"/>
      <c r="P290" s="72"/>
      <c r="Q290" s="72"/>
      <c r="R290" s="84"/>
      <c r="S290" s="48">
        <v>1</v>
      </c>
      <c r="T290" s="48">
        <v>0</v>
      </c>
      <c r="U290" s="49">
        <v>0</v>
      </c>
      <c r="V290" s="49">
        <v>1</v>
      </c>
      <c r="W290" s="49">
        <v>0</v>
      </c>
      <c r="X290" s="49">
        <v>0.99999899999999997</v>
      </c>
      <c r="Y290" s="49">
        <v>0</v>
      </c>
      <c r="Z290" s="49">
        <v>0</v>
      </c>
      <c r="AA290" s="73">
        <v>290</v>
      </c>
      <c r="AB290" s="73"/>
      <c r="AC290" s="74"/>
      <c r="AD290" s="76">
        <v>3524</v>
      </c>
      <c r="AE290" s="76">
        <v>10917</v>
      </c>
      <c r="AF290" s="76">
        <v>17477</v>
      </c>
      <c r="AG290" s="76">
        <v>25</v>
      </c>
      <c r="AH290" s="76">
        <v>32400</v>
      </c>
      <c r="AI290" s="76" t="s">
        <v>347</v>
      </c>
      <c r="AJ290" s="76"/>
      <c r="AK290" s="79" t="s">
        <v>415</v>
      </c>
      <c r="AL290" s="76" t="s">
        <v>439</v>
      </c>
      <c r="AM290" s="78">
        <v>40460.400138888886</v>
      </c>
      <c r="AN290" s="76" t="s">
        <v>493</v>
      </c>
      <c r="AO290" s="79" t="s">
        <v>507</v>
      </c>
      <c r="AP290" s="76" t="s">
        <v>64</v>
      </c>
      <c r="AQ290" s="48"/>
      <c r="AR290" s="48"/>
      <c r="AS290" s="48"/>
      <c r="AT290" s="48"/>
      <c r="AU290" s="48"/>
      <c r="AV290" s="48"/>
      <c r="AW290" s="48"/>
      <c r="AX290" s="48"/>
      <c r="AY290" s="48"/>
      <c r="AZ290" s="48"/>
    </row>
    <row r="291" spans="1:52" x14ac:dyDescent="0.25">
      <c r="A291" s="63" t="s">
        <v>756</v>
      </c>
      <c r="B291" s="64"/>
      <c r="C291" s="64"/>
      <c r="D291" s="65"/>
      <c r="E291" s="86"/>
      <c r="F291" s="85" t="s">
        <v>2767</v>
      </c>
      <c r="G291" s="87"/>
      <c r="H291" s="67" t="s">
        <v>756</v>
      </c>
      <c r="I291" s="68"/>
      <c r="J291" s="88"/>
      <c r="K291" s="67" t="s">
        <v>3418</v>
      </c>
      <c r="L291" s="89"/>
      <c r="M291" s="70">
        <v>1721.2879638671875</v>
      </c>
      <c r="N291" s="70">
        <v>4230.9619140625</v>
      </c>
      <c r="O291" s="71"/>
      <c r="P291" s="72"/>
      <c r="Q291" s="72"/>
      <c r="R291" s="84"/>
      <c r="S291" s="48">
        <v>0</v>
      </c>
      <c r="T291" s="48">
        <v>1</v>
      </c>
      <c r="U291" s="49">
        <v>0</v>
      </c>
      <c r="V291" s="49">
        <v>1.1235999999999999E-2</v>
      </c>
      <c r="W291" s="49">
        <v>2.1739000000000001E-2</v>
      </c>
      <c r="X291" s="49">
        <v>0.55074999999999996</v>
      </c>
      <c r="Y291" s="49">
        <v>0</v>
      </c>
      <c r="Z291" s="49">
        <v>0</v>
      </c>
      <c r="AA291" s="73">
        <v>291</v>
      </c>
      <c r="AB291" s="73"/>
      <c r="AC291" s="74"/>
      <c r="AD291" s="76">
        <v>51</v>
      </c>
      <c r="AE291" s="76">
        <v>0</v>
      </c>
      <c r="AF291" s="76">
        <v>15</v>
      </c>
      <c r="AG291" s="76">
        <v>3</v>
      </c>
      <c r="AH291" s="76"/>
      <c r="AI291" s="76" t="s">
        <v>2096</v>
      </c>
      <c r="AJ291" s="76"/>
      <c r="AK291" s="76"/>
      <c r="AL291" s="76"/>
      <c r="AM291" s="78">
        <v>43029.08630787037</v>
      </c>
      <c r="AN291" s="76" t="s">
        <v>493</v>
      </c>
      <c r="AO291" s="79" t="s">
        <v>3088</v>
      </c>
      <c r="AP291" s="76" t="s">
        <v>65</v>
      </c>
      <c r="AQ291" s="48" t="s">
        <v>252</v>
      </c>
      <c r="AR291" s="48" t="s">
        <v>252</v>
      </c>
      <c r="AS291" s="48" t="s">
        <v>266</v>
      </c>
      <c r="AT291" s="48" t="s">
        <v>266</v>
      </c>
      <c r="AU291" s="48"/>
      <c r="AV291" s="48"/>
      <c r="AW291" s="93" t="s">
        <v>3565</v>
      </c>
      <c r="AX291" s="93" t="s">
        <v>3565</v>
      </c>
      <c r="AY291" s="93" t="s">
        <v>3775</v>
      </c>
      <c r="AZ291" s="93" t="s">
        <v>3775</v>
      </c>
    </row>
    <row r="292" spans="1:52" x14ac:dyDescent="0.25">
      <c r="A292" s="63" t="s">
        <v>757</v>
      </c>
      <c r="B292" s="64"/>
      <c r="C292" s="64"/>
      <c r="D292" s="65"/>
      <c r="E292" s="86"/>
      <c r="F292" s="85" t="s">
        <v>2768</v>
      </c>
      <c r="G292" s="87"/>
      <c r="H292" s="67" t="s">
        <v>757</v>
      </c>
      <c r="I292" s="68"/>
      <c r="J292" s="88"/>
      <c r="K292" s="67" t="s">
        <v>3419</v>
      </c>
      <c r="L292" s="89"/>
      <c r="M292" s="70">
        <v>3259.393798828125</v>
      </c>
      <c r="N292" s="70">
        <v>484.81878662109375</v>
      </c>
      <c r="O292" s="71"/>
      <c r="P292" s="72"/>
      <c r="Q292" s="72"/>
      <c r="R292" s="84"/>
      <c r="S292" s="48">
        <v>0</v>
      </c>
      <c r="T292" s="48">
        <v>1</v>
      </c>
      <c r="U292" s="49">
        <v>0</v>
      </c>
      <c r="V292" s="49">
        <v>1</v>
      </c>
      <c r="W292" s="49">
        <v>0</v>
      </c>
      <c r="X292" s="49">
        <v>0.99999899999999997</v>
      </c>
      <c r="Y292" s="49">
        <v>0</v>
      </c>
      <c r="Z292" s="49">
        <v>0</v>
      </c>
      <c r="AA292" s="73">
        <v>292</v>
      </c>
      <c r="AB292" s="73"/>
      <c r="AC292" s="74"/>
      <c r="AD292" s="76">
        <v>599</v>
      </c>
      <c r="AE292" s="76">
        <v>677</v>
      </c>
      <c r="AF292" s="76">
        <v>133995</v>
      </c>
      <c r="AG292" s="76">
        <v>1052</v>
      </c>
      <c r="AH292" s="76">
        <v>32400</v>
      </c>
      <c r="AI292" s="76" t="s">
        <v>2097</v>
      </c>
      <c r="AJ292" s="76" t="s">
        <v>2297</v>
      </c>
      <c r="AK292" s="79" t="s">
        <v>2470</v>
      </c>
      <c r="AL292" s="76" t="s">
        <v>439</v>
      </c>
      <c r="AM292" s="78">
        <v>40468.431388888886</v>
      </c>
      <c r="AN292" s="76" t="s">
        <v>493</v>
      </c>
      <c r="AO292" s="79" t="s">
        <v>3089</v>
      </c>
      <c r="AP292" s="76" t="s">
        <v>65</v>
      </c>
      <c r="AQ292" s="48" t="s">
        <v>1191</v>
      </c>
      <c r="AR292" s="48" t="s">
        <v>1191</v>
      </c>
      <c r="AS292" s="48" t="s">
        <v>272</v>
      </c>
      <c r="AT292" s="48" t="s">
        <v>272</v>
      </c>
      <c r="AU292" s="48"/>
      <c r="AV292" s="48"/>
      <c r="AW292" s="93" t="s">
        <v>3722</v>
      </c>
      <c r="AX292" s="93" t="s">
        <v>3722</v>
      </c>
      <c r="AY292" s="93" t="s">
        <v>3932</v>
      </c>
      <c r="AZ292" s="93" t="s">
        <v>3932</v>
      </c>
    </row>
    <row r="293" spans="1:52" x14ac:dyDescent="0.25">
      <c r="A293" s="63" t="s">
        <v>873</v>
      </c>
      <c r="B293" s="64"/>
      <c r="C293" s="64"/>
      <c r="D293" s="65"/>
      <c r="E293" s="86"/>
      <c r="F293" s="85" t="s">
        <v>2769</v>
      </c>
      <c r="G293" s="87"/>
      <c r="H293" s="67" t="s">
        <v>873</v>
      </c>
      <c r="I293" s="68"/>
      <c r="J293" s="88"/>
      <c r="K293" s="67" t="s">
        <v>3420</v>
      </c>
      <c r="L293" s="89"/>
      <c r="M293" s="70">
        <v>5911.96728515625</v>
      </c>
      <c r="N293" s="70">
        <v>330.61663818359375</v>
      </c>
      <c r="O293" s="71"/>
      <c r="P293" s="72"/>
      <c r="Q293" s="72"/>
      <c r="R293" s="84"/>
      <c r="S293" s="48">
        <v>1</v>
      </c>
      <c r="T293" s="48">
        <v>0</v>
      </c>
      <c r="U293" s="49">
        <v>0</v>
      </c>
      <c r="V293" s="49">
        <v>1</v>
      </c>
      <c r="W293" s="49">
        <v>0</v>
      </c>
      <c r="X293" s="49">
        <v>0.99999899999999997</v>
      </c>
      <c r="Y293" s="49">
        <v>0</v>
      </c>
      <c r="Z293" s="49">
        <v>0</v>
      </c>
      <c r="AA293" s="73">
        <v>293</v>
      </c>
      <c r="AB293" s="73"/>
      <c r="AC293" s="74"/>
      <c r="AD293" s="76">
        <v>250</v>
      </c>
      <c r="AE293" s="76">
        <v>221</v>
      </c>
      <c r="AF293" s="76">
        <v>10665</v>
      </c>
      <c r="AG293" s="76">
        <v>2746</v>
      </c>
      <c r="AH293" s="76">
        <v>-28800</v>
      </c>
      <c r="AI293" s="76" t="s">
        <v>2098</v>
      </c>
      <c r="AJ293" s="76" t="s">
        <v>2298</v>
      </c>
      <c r="AK293" s="76"/>
      <c r="AL293" s="76" t="s">
        <v>432</v>
      </c>
      <c r="AM293" s="78">
        <v>42319.602013888885</v>
      </c>
      <c r="AN293" s="76" t="s">
        <v>493</v>
      </c>
      <c r="AO293" s="79" t="s">
        <v>3090</v>
      </c>
      <c r="AP293" s="76" t="s">
        <v>64</v>
      </c>
      <c r="AQ293" s="48"/>
      <c r="AR293" s="48"/>
      <c r="AS293" s="48"/>
      <c r="AT293" s="48"/>
      <c r="AU293" s="48"/>
      <c r="AV293" s="48"/>
      <c r="AW293" s="48"/>
      <c r="AX293" s="48"/>
      <c r="AY293" s="48"/>
      <c r="AZ293" s="48"/>
    </row>
    <row r="294" spans="1:52" x14ac:dyDescent="0.25">
      <c r="A294" s="63" t="s">
        <v>758</v>
      </c>
      <c r="B294" s="64"/>
      <c r="C294" s="64"/>
      <c r="D294" s="65"/>
      <c r="E294" s="86"/>
      <c r="F294" s="85" t="s">
        <v>2770</v>
      </c>
      <c r="G294" s="87"/>
      <c r="H294" s="67" t="s">
        <v>758</v>
      </c>
      <c r="I294" s="68"/>
      <c r="J294" s="88"/>
      <c r="K294" s="67" t="s">
        <v>3421</v>
      </c>
      <c r="L294" s="89"/>
      <c r="M294" s="70">
        <v>9645.060546875</v>
      </c>
      <c r="N294" s="70">
        <v>5890.40283203125</v>
      </c>
      <c r="O294" s="71"/>
      <c r="P294" s="72"/>
      <c r="Q294" s="72"/>
      <c r="R294" s="84"/>
      <c r="S294" s="48">
        <v>0</v>
      </c>
      <c r="T294" s="48">
        <v>1</v>
      </c>
      <c r="U294" s="49">
        <v>0</v>
      </c>
      <c r="V294" s="49">
        <v>7.6923000000000005E-2</v>
      </c>
      <c r="W294" s="49">
        <v>0</v>
      </c>
      <c r="X294" s="49">
        <v>0.60617699999999997</v>
      </c>
      <c r="Y294" s="49">
        <v>0</v>
      </c>
      <c r="Z294" s="49">
        <v>0</v>
      </c>
      <c r="AA294" s="73">
        <v>294</v>
      </c>
      <c r="AB294" s="73"/>
      <c r="AC294" s="74"/>
      <c r="AD294" s="76">
        <v>45</v>
      </c>
      <c r="AE294" s="76">
        <v>6</v>
      </c>
      <c r="AF294" s="76">
        <v>396</v>
      </c>
      <c r="AG294" s="76">
        <v>2291</v>
      </c>
      <c r="AH294" s="76"/>
      <c r="AI294" s="76" t="s">
        <v>2099</v>
      </c>
      <c r="AJ294" s="76"/>
      <c r="AK294" s="76"/>
      <c r="AL294" s="76"/>
      <c r="AM294" s="78">
        <v>42816.452106481483</v>
      </c>
      <c r="AN294" s="76" t="s">
        <v>493</v>
      </c>
      <c r="AO294" s="79" t="s">
        <v>3091</v>
      </c>
      <c r="AP294" s="76" t="s">
        <v>65</v>
      </c>
      <c r="AQ294" s="48"/>
      <c r="AR294" s="48"/>
      <c r="AS294" s="48"/>
      <c r="AT294" s="48"/>
      <c r="AU294" s="48"/>
      <c r="AV294" s="48"/>
      <c r="AW294" s="93" t="s">
        <v>3570</v>
      </c>
      <c r="AX294" s="93" t="s">
        <v>3570</v>
      </c>
      <c r="AY294" s="93" t="s">
        <v>3780</v>
      </c>
      <c r="AZ294" s="93" t="s">
        <v>3780</v>
      </c>
    </row>
    <row r="295" spans="1:52" x14ac:dyDescent="0.25">
      <c r="A295" s="63" t="s">
        <v>759</v>
      </c>
      <c r="B295" s="64"/>
      <c r="C295" s="64"/>
      <c r="D295" s="65"/>
      <c r="E295" s="86"/>
      <c r="F295" s="85" t="s">
        <v>2771</v>
      </c>
      <c r="G295" s="87"/>
      <c r="H295" s="67" t="s">
        <v>759</v>
      </c>
      <c r="I295" s="68"/>
      <c r="J295" s="88"/>
      <c r="K295" s="67" t="s">
        <v>3422</v>
      </c>
      <c r="L295" s="89"/>
      <c r="M295" s="70">
        <v>1169.59326171875</v>
      </c>
      <c r="N295" s="70">
        <v>9376.099609375</v>
      </c>
      <c r="O295" s="71"/>
      <c r="P295" s="72"/>
      <c r="Q295" s="72"/>
      <c r="R295" s="84"/>
      <c r="S295" s="48">
        <v>0</v>
      </c>
      <c r="T295" s="48">
        <v>1</v>
      </c>
      <c r="U295" s="49">
        <v>0</v>
      </c>
      <c r="V295" s="49">
        <v>1</v>
      </c>
      <c r="W295" s="49">
        <v>0</v>
      </c>
      <c r="X295" s="49">
        <v>0.99999899999999997</v>
      </c>
      <c r="Y295" s="49">
        <v>0</v>
      </c>
      <c r="Z295" s="49">
        <v>0</v>
      </c>
      <c r="AA295" s="73">
        <v>295</v>
      </c>
      <c r="AB295" s="73"/>
      <c r="AC295" s="74"/>
      <c r="AD295" s="76">
        <v>34</v>
      </c>
      <c r="AE295" s="76">
        <v>22</v>
      </c>
      <c r="AF295" s="76">
        <v>2411</v>
      </c>
      <c r="AG295" s="76">
        <v>2847</v>
      </c>
      <c r="AH295" s="76"/>
      <c r="AI295" s="76" t="s">
        <v>2100</v>
      </c>
      <c r="AJ295" s="76" t="s">
        <v>2299</v>
      </c>
      <c r="AK295" s="76"/>
      <c r="AL295" s="76"/>
      <c r="AM295" s="78">
        <v>41480.470937500002</v>
      </c>
      <c r="AN295" s="76" t="s">
        <v>493</v>
      </c>
      <c r="AO295" s="79" t="s">
        <v>3092</v>
      </c>
      <c r="AP295" s="76" t="s">
        <v>65</v>
      </c>
      <c r="AQ295" s="48"/>
      <c r="AR295" s="48"/>
      <c r="AS295" s="48"/>
      <c r="AT295" s="48"/>
      <c r="AU295" s="48" t="s">
        <v>1298</v>
      </c>
      <c r="AV295" s="48" t="s">
        <v>1298</v>
      </c>
      <c r="AW295" s="93" t="s">
        <v>3723</v>
      </c>
      <c r="AX295" s="93" t="s">
        <v>3723</v>
      </c>
      <c r="AY295" s="93" t="s">
        <v>3933</v>
      </c>
      <c r="AZ295" s="93" t="s">
        <v>3933</v>
      </c>
    </row>
    <row r="296" spans="1:52" x14ac:dyDescent="0.25">
      <c r="A296" s="63" t="s">
        <v>874</v>
      </c>
      <c r="B296" s="64"/>
      <c r="C296" s="64"/>
      <c r="D296" s="65"/>
      <c r="E296" s="86"/>
      <c r="F296" s="85" t="s">
        <v>2772</v>
      </c>
      <c r="G296" s="87"/>
      <c r="H296" s="67" t="s">
        <v>874</v>
      </c>
      <c r="I296" s="68"/>
      <c r="J296" s="88"/>
      <c r="K296" s="67" t="s">
        <v>3423</v>
      </c>
      <c r="L296" s="89"/>
      <c r="M296" s="70">
        <v>4046.785888671875</v>
      </c>
      <c r="N296" s="70">
        <v>6306.40087890625</v>
      </c>
      <c r="O296" s="71"/>
      <c r="P296" s="72"/>
      <c r="Q296" s="72"/>
      <c r="R296" s="84"/>
      <c r="S296" s="48">
        <v>1</v>
      </c>
      <c r="T296" s="48">
        <v>0</v>
      </c>
      <c r="U296" s="49">
        <v>0</v>
      </c>
      <c r="V296" s="49">
        <v>1</v>
      </c>
      <c r="W296" s="49">
        <v>0</v>
      </c>
      <c r="X296" s="49">
        <v>0.99999899999999997</v>
      </c>
      <c r="Y296" s="49">
        <v>0</v>
      </c>
      <c r="Z296" s="49">
        <v>0</v>
      </c>
      <c r="AA296" s="73">
        <v>296</v>
      </c>
      <c r="AB296" s="73"/>
      <c r="AC296" s="74"/>
      <c r="AD296" s="76">
        <v>6099</v>
      </c>
      <c r="AE296" s="76">
        <v>6080</v>
      </c>
      <c r="AF296" s="76">
        <v>3392</v>
      </c>
      <c r="AG296" s="76">
        <v>3023</v>
      </c>
      <c r="AH296" s="76">
        <v>37800</v>
      </c>
      <c r="AI296" s="76" t="s">
        <v>2101</v>
      </c>
      <c r="AJ296" s="76" t="s">
        <v>2300</v>
      </c>
      <c r="AK296" s="79" t="s">
        <v>2471</v>
      </c>
      <c r="AL296" s="76" t="s">
        <v>2519</v>
      </c>
      <c r="AM296" s="78">
        <v>41533.267592592594</v>
      </c>
      <c r="AN296" s="76" t="s">
        <v>493</v>
      </c>
      <c r="AO296" s="79" t="s">
        <v>3093</v>
      </c>
      <c r="AP296" s="76" t="s">
        <v>64</v>
      </c>
      <c r="AQ296" s="48"/>
      <c r="AR296" s="48"/>
      <c r="AS296" s="48"/>
      <c r="AT296" s="48"/>
      <c r="AU296" s="48"/>
      <c r="AV296" s="48"/>
      <c r="AW296" s="48"/>
      <c r="AX296" s="48"/>
      <c r="AY296" s="48"/>
      <c r="AZ296" s="48"/>
    </row>
    <row r="297" spans="1:52" x14ac:dyDescent="0.25">
      <c r="A297" s="63" t="s">
        <v>760</v>
      </c>
      <c r="B297" s="64"/>
      <c r="C297" s="64"/>
      <c r="D297" s="65"/>
      <c r="E297" s="86"/>
      <c r="F297" s="85" t="s">
        <v>2773</v>
      </c>
      <c r="G297" s="87"/>
      <c r="H297" s="67" t="s">
        <v>760</v>
      </c>
      <c r="I297" s="68"/>
      <c r="J297" s="88"/>
      <c r="K297" s="67" t="s">
        <v>3424</v>
      </c>
      <c r="L297" s="89"/>
      <c r="M297" s="70">
        <v>3866.03076171875</v>
      </c>
      <c r="N297" s="70">
        <v>563.7935791015625</v>
      </c>
      <c r="O297" s="71"/>
      <c r="P297" s="72"/>
      <c r="Q297" s="72"/>
      <c r="R297" s="84"/>
      <c r="S297" s="48">
        <v>0</v>
      </c>
      <c r="T297" s="48">
        <v>1</v>
      </c>
      <c r="U297" s="49">
        <v>0</v>
      </c>
      <c r="V297" s="49">
        <v>1.1235999999999999E-2</v>
      </c>
      <c r="W297" s="49">
        <v>2.1739000000000001E-2</v>
      </c>
      <c r="X297" s="49">
        <v>0.55074999999999996</v>
      </c>
      <c r="Y297" s="49">
        <v>0</v>
      </c>
      <c r="Z297" s="49">
        <v>0</v>
      </c>
      <c r="AA297" s="73">
        <v>297</v>
      </c>
      <c r="AB297" s="73"/>
      <c r="AC297" s="74"/>
      <c r="AD297" s="76">
        <v>51</v>
      </c>
      <c r="AE297" s="76">
        <v>1</v>
      </c>
      <c r="AF297" s="76">
        <v>8</v>
      </c>
      <c r="AG297" s="76">
        <v>15</v>
      </c>
      <c r="AH297" s="76"/>
      <c r="AI297" s="76"/>
      <c r="AJ297" s="76" t="s">
        <v>2301</v>
      </c>
      <c r="AK297" s="76"/>
      <c r="AL297" s="76"/>
      <c r="AM297" s="78">
        <v>43090.447025462963</v>
      </c>
      <c r="AN297" s="76" t="s">
        <v>493</v>
      </c>
      <c r="AO297" s="79" t="s">
        <v>3094</v>
      </c>
      <c r="AP297" s="76" t="s">
        <v>65</v>
      </c>
      <c r="AQ297" s="48" t="s">
        <v>251</v>
      </c>
      <c r="AR297" s="48" t="s">
        <v>251</v>
      </c>
      <c r="AS297" s="48" t="s">
        <v>266</v>
      </c>
      <c r="AT297" s="48" t="s">
        <v>266</v>
      </c>
      <c r="AU297" s="48"/>
      <c r="AV297" s="48"/>
      <c r="AW297" s="93" t="s">
        <v>3571</v>
      </c>
      <c r="AX297" s="93" t="s">
        <v>3571</v>
      </c>
      <c r="AY297" s="93" t="s">
        <v>3781</v>
      </c>
      <c r="AZ297" s="93" t="s">
        <v>3781</v>
      </c>
    </row>
    <row r="298" spans="1:52" x14ac:dyDescent="0.25">
      <c r="A298" s="63" t="s">
        <v>761</v>
      </c>
      <c r="B298" s="64"/>
      <c r="C298" s="64"/>
      <c r="D298" s="65"/>
      <c r="E298" s="86"/>
      <c r="F298" s="85" t="s">
        <v>2774</v>
      </c>
      <c r="G298" s="87"/>
      <c r="H298" s="67" t="s">
        <v>761</v>
      </c>
      <c r="I298" s="68"/>
      <c r="J298" s="88"/>
      <c r="K298" s="67" t="s">
        <v>3425</v>
      </c>
      <c r="L298" s="89"/>
      <c r="M298" s="70">
        <v>1299.0120849609375</v>
      </c>
      <c r="N298" s="70">
        <v>3778.636962890625</v>
      </c>
      <c r="O298" s="71"/>
      <c r="P298" s="72"/>
      <c r="Q298" s="72"/>
      <c r="R298" s="84"/>
      <c r="S298" s="48">
        <v>1</v>
      </c>
      <c r="T298" s="48">
        <v>1</v>
      </c>
      <c r="U298" s="49">
        <v>0</v>
      </c>
      <c r="V298" s="49">
        <v>0</v>
      </c>
      <c r="W298" s="49">
        <v>0</v>
      </c>
      <c r="X298" s="49">
        <v>0.99999899999999997</v>
      </c>
      <c r="Y298" s="49">
        <v>0</v>
      </c>
      <c r="Z298" s="49" t="s">
        <v>3489</v>
      </c>
      <c r="AA298" s="73">
        <v>298</v>
      </c>
      <c r="AB298" s="73"/>
      <c r="AC298" s="74"/>
      <c r="AD298" s="76">
        <v>216</v>
      </c>
      <c r="AE298" s="76">
        <v>471</v>
      </c>
      <c r="AF298" s="76">
        <v>18782</v>
      </c>
      <c r="AG298" s="76">
        <v>2874</v>
      </c>
      <c r="AH298" s="76">
        <v>32400</v>
      </c>
      <c r="AI298" s="76" t="s">
        <v>2102</v>
      </c>
      <c r="AJ298" s="76" t="s">
        <v>2302</v>
      </c>
      <c r="AK298" s="79" t="s">
        <v>2472</v>
      </c>
      <c r="AL298" s="76" t="s">
        <v>2512</v>
      </c>
      <c r="AM298" s="78">
        <v>39995.525879629633</v>
      </c>
      <c r="AN298" s="76" t="s">
        <v>493</v>
      </c>
      <c r="AO298" s="79" t="s">
        <v>3095</v>
      </c>
      <c r="AP298" s="76" t="s">
        <v>65</v>
      </c>
      <c r="AQ298" s="48" t="s">
        <v>1192</v>
      </c>
      <c r="AR298" s="48" t="s">
        <v>1192</v>
      </c>
      <c r="AS298" s="48" t="s">
        <v>265</v>
      </c>
      <c r="AT298" s="48" t="s">
        <v>265</v>
      </c>
      <c r="AU298" s="48"/>
      <c r="AV298" s="48"/>
      <c r="AW298" s="93" t="s">
        <v>3724</v>
      </c>
      <c r="AX298" s="93" t="s">
        <v>3724</v>
      </c>
      <c r="AY298" s="93" t="s">
        <v>3934</v>
      </c>
      <c r="AZ298" s="93" t="s">
        <v>3934</v>
      </c>
    </row>
    <row r="299" spans="1:52" x14ac:dyDescent="0.25">
      <c r="A299" s="63" t="s">
        <v>762</v>
      </c>
      <c r="B299" s="64"/>
      <c r="C299" s="64"/>
      <c r="D299" s="65"/>
      <c r="E299" s="86"/>
      <c r="F299" s="85" t="s">
        <v>2775</v>
      </c>
      <c r="G299" s="87"/>
      <c r="H299" s="67" t="s">
        <v>762</v>
      </c>
      <c r="I299" s="68"/>
      <c r="J299" s="88"/>
      <c r="K299" s="67" t="s">
        <v>3426</v>
      </c>
      <c r="L299" s="89"/>
      <c r="M299" s="70">
        <v>848.75909423828125</v>
      </c>
      <c r="N299" s="70">
        <v>8188.9453125</v>
      </c>
      <c r="O299" s="71"/>
      <c r="P299" s="72"/>
      <c r="Q299" s="72"/>
      <c r="R299" s="84"/>
      <c r="S299" s="48">
        <v>1</v>
      </c>
      <c r="T299" s="48">
        <v>1</v>
      </c>
      <c r="U299" s="49">
        <v>0</v>
      </c>
      <c r="V299" s="49">
        <v>0</v>
      </c>
      <c r="W299" s="49">
        <v>0</v>
      </c>
      <c r="X299" s="49">
        <v>0.99999899999999997</v>
      </c>
      <c r="Y299" s="49">
        <v>0</v>
      </c>
      <c r="Z299" s="49" t="s">
        <v>3489</v>
      </c>
      <c r="AA299" s="73">
        <v>299</v>
      </c>
      <c r="AB299" s="73"/>
      <c r="AC299" s="74"/>
      <c r="AD299" s="76">
        <v>1387</v>
      </c>
      <c r="AE299" s="76">
        <v>2250</v>
      </c>
      <c r="AF299" s="76">
        <v>7019</v>
      </c>
      <c r="AG299" s="76">
        <v>5296</v>
      </c>
      <c r="AH299" s="76"/>
      <c r="AI299" s="76" t="s">
        <v>2103</v>
      </c>
      <c r="AJ299" s="76" t="s">
        <v>2186</v>
      </c>
      <c r="AK299" s="76"/>
      <c r="AL299" s="76"/>
      <c r="AM299" s="78">
        <v>42670.400578703702</v>
      </c>
      <c r="AN299" s="76" t="s">
        <v>493</v>
      </c>
      <c r="AO299" s="79" t="s">
        <v>3096</v>
      </c>
      <c r="AP299" s="76" t="s">
        <v>65</v>
      </c>
      <c r="AQ299" s="48"/>
      <c r="AR299" s="48"/>
      <c r="AS299" s="48"/>
      <c r="AT299" s="48"/>
      <c r="AU299" s="48"/>
      <c r="AV299" s="48"/>
      <c r="AW299" s="93" t="s">
        <v>3725</v>
      </c>
      <c r="AX299" s="93" t="s">
        <v>3725</v>
      </c>
      <c r="AY299" s="93" t="s">
        <v>3744</v>
      </c>
      <c r="AZ299" s="93" t="s">
        <v>3744</v>
      </c>
    </row>
    <row r="300" spans="1:52" x14ac:dyDescent="0.25">
      <c r="A300" s="63" t="s">
        <v>763</v>
      </c>
      <c r="B300" s="64"/>
      <c r="C300" s="64"/>
      <c r="D300" s="65"/>
      <c r="E300" s="86"/>
      <c r="F300" s="85" t="s">
        <v>2776</v>
      </c>
      <c r="G300" s="87"/>
      <c r="H300" s="67" t="s">
        <v>763</v>
      </c>
      <c r="I300" s="68"/>
      <c r="J300" s="88"/>
      <c r="K300" s="67" t="s">
        <v>3427</v>
      </c>
      <c r="L300" s="89"/>
      <c r="M300" s="70">
        <v>3550.018798828125</v>
      </c>
      <c r="N300" s="70">
        <v>6470.82373046875</v>
      </c>
      <c r="O300" s="71"/>
      <c r="P300" s="72"/>
      <c r="Q300" s="72"/>
      <c r="R300" s="84"/>
      <c r="S300" s="48">
        <v>0</v>
      </c>
      <c r="T300" s="48">
        <v>1</v>
      </c>
      <c r="U300" s="49">
        <v>0</v>
      </c>
      <c r="V300" s="49">
        <v>0.14285700000000001</v>
      </c>
      <c r="W300" s="49">
        <v>0</v>
      </c>
      <c r="X300" s="49">
        <v>0.59523700000000002</v>
      </c>
      <c r="Y300" s="49">
        <v>0</v>
      </c>
      <c r="Z300" s="49">
        <v>0</v>
      </c>
      <c r="AA300" s="73">
        <v>300</v>
      </c>
      <c r="AB300" s="73"/>
      <c r="AC300" s="74"/>
      <c r="AD300" s="76">
        <v>0</v>
      </c>
      <c r="AE300" s="76">
        <v>939</v>
      </c>
      <c r="AF300" s="76">
        <v>108714</v>
      </c>
      <c r="AG300" s="76">
        <v>579</v>
      </c>
      <c r="AH300" s="76"/>
      <c r="AI300" s="76" t="s">
        <v>2104</v>
      </c>
      <c r="AJ300" s="76"/>
      <c r="AK300" s="79" t="s">
        <v>2473</v>
      </c>
      <c r="AL300" s="76"/>
      <c r="AM300" s="78">
        <v>42150.195462962962</v>
      </c>
      <c r="AN300" s="76" t="s">
        <v>493</v>
      </c>
      <c r="AO300" s="79" t="s">
        <v>3097</v>
      </c>
      <c r="AP300" s="76" t="s">
        <v>65</v>
      </c>
      <c r="AQ300" s="48" t="s">
        <v>1165</v>
      </c>
      <c r="AR300" s="48" t="s">
        <v>1165</v>
      </c>
      <c r="AS300" s="48" t="s">
        <v>1235</v>
      </c>
      <c r="AT300" s="48" t="s">
        <v>1235</v>
      </c>
      <c r="AU300" s="48" t="s">
        <v>1284</v>
      </c>
      <c r="AV300" s="48" t="s">
        <v>1284</v>
      </c>
      <c r="AW300" s="93" t="s">
        <v>3684</v>
      </c>
      <c r="AX300" s="93" t="s">
        <v>3684</v>
      </c>
      <c r="AY300" s="93" t="s">
        <v>3894</v>
      </c>
      <c r="AZ300" s="93" t="s">
        <v>3894</v>
      </c>
    </row>
    <row r="301" spans="1:52" x14ac:dyDescent="0.25">
      <c r="A301" s="63" t="s">
        <v>764</v>
      </c>
      <c r="B301" s="64"/>
      <c r="C301" s="64"/>
      <c r="D301" s="65"/>
      <c r="E301" s="86"/>
      <c r="F301" s="85" t="s">
        <v>2777</v>
      </c>
      <c r="G301" s="87"/>
      <c r="H301" s="67" t="s">
        <v>764</v>
      </c>
      <c r="I301" s="68"/>
      <c r="J301" s="88"/>
      <c r="K301" s="67" t="s">
        <v>3428</v>
      </c>
      <c r="L301" s="89"/>
      <c r="M301" s="70">
        <v>9902.8115234375</v>
      </c>
      <c r="N301" s="70">
        <v>4614.87158203125</v>
      </c>
      <c r="O301" s="71"/>
      <c r="P301" s="72"/>
      <c r="Q301" s="72"/>
      <c r="R301" s="84"/>
      <c r="S301" s="48">
        <v>1</v>
      </c>
      <c r="T301" s="48">
        <v>1</v>
      </c>
      <c r="U301" s="49">
        <v>0</v>
      </c>
      <c r="V301" s="49">
        <v>0</v>
      </c>
      <c r="W301" s="49">
        <v>0</v>
      </c>
      <c r="X301" s="49">
        <v>0.99999899999999997</v>
      </c>
      <c r="Y301" s="49">
        <v>0</v>
      </c>
      <c r="Z301" s="49" t="s">
        <v>3489</v>
      </c>
      <c r="AA301" s="73">
        <v>301</v>
      </c>
      <c r="AB301" s="73"/>
      <c r="AC301" s="74"/>
      <c r="AD301" s="76">
        <v>6</v>
      </c>
      <c r="AE301" s="76">
        <v>280</v>
      </c>
      <c r="AF301" s="76">
        <v>1408</v>
      </c>
      <c r="AG301" s="76">
        <v>555</v>
      </c>
      <c r="AH301" s="76">
        <v>3600</v>
      </c>
      <c r="AI301" s="76" t="s">
        <v>2105</v>
      </c>
      <c r="AJ301" s="76" t="s">
        <v>2303</v>
      </c>
      <c r="AK301" s="79" t="s">
        <v>2474</v>
      </c>
      <c r="AL301" s="76" t="s">
        <v>2520</v>
      </c>
      <c r="AM301" s="78">
        <v>42532.56108796296</v>
      </c>
      <c r="AN301" s="76" t="s">
        <v>493</v>
      </c>
      <c r="AO301" s="79" t="s">
        <v>3098</v>
      </c>
      <c r="AP301" s="76" t="s">
        <v>65</v>
      </c>
      <c r="AQ301" s="48" t="s">
        <v>1193</v>
      </c>
      <c r="AR301" s="48" t="s">
        <v>1193</v>
      </c>
      <c r="AS301" s="48" t="s">
        <v>271</v>
      </c>
      <c r="AT301" s="48" t="s">
        <v>271</v>
      </c>
      <c r="AU301" s="48"/>
      <c r="AV301" s="48"/>
      <c r="AW301" s="93" t="s">
        <v>3726</v>
      </c>
      <c r="AX301" s="93" t="s">
        <v>3726</v>
      </c>
      <c r="AY301" s="93" t="s">
        <v>3935</v>
      </c>
      <c r="AZ301" s="93" t="s">
        <v>3935</v>
      </c>
    </row>
    <row r="302" spans="1:52" x14ac:dyDescent="0.25">
      <c r="A302" s="63" t="s">
        <v>765</v>
      </c>
      <c r="B302" s="64"/>
      <c r="C302" s="64"/>
      <c r="D302" s="65"/>
      <c r="E302" s="86"/>
      <c r="F302" s="85" t="s">
        <v>2778</v>
      </c>
      <c r="G302" s="87"/>
      <c r="H302" s="67" t="s">
        <v>765</v>
      </c>
      <c r="I302" s="68"/>
      <c r="J302" s="88"/>
      <c r="K302" s="67" t="s">
        <v>3429</v>
      </c>
      <c r="L302" s="89"/>
      <c r="M302" s="70">
        <v>5056.6787109375</v>
      </c>
      <c r="N302" s="70">
        <v>9799.3359375</v>
      </c>
      <c r="O302" s="71"/>
      <c r="P302" s="72"/>
      <c r="Q302" s="72"/>
      <c r="R302" s="84"/>
      <c r="S302" s="48">
        <v>1</v>
      </c>
      <c r="T302" s="48">
        <v>1</v>
      </c>
      <c r="U302" s="49">
        <v>0</v>
      </c>
      <c r="V302" s="49">
        <v>0</v>
      </c>
      <c r="W302" s="49">
        <v>0</v>
      </c>
      <c r="X302" s="49">
        <v>0.99999899999999997</v>
      </c>
      <c r="Y302" s="49">
        <v>0</v>
      </c>
      <c r="Z302" s="49" t="s">
        <v>3489</v>
      </c>
      <c r="AA302" s="73">
        <v>302</v>
      </c>
      <c r="AB302" s="73"/>
      <c r="AC302" s="74"/>
      <c r="AD302" s="76">
        <v>3645</v>
      </c>
      <c r="AE302" s="76">
        <v>4083</v>
      </c>
      <c r="AF302" s="76">
        <v>15244</v>
      </c>
      <c r="AG302" s="76">
        <v>1501</v>
      </c>
      <c r="AH302" s="76">
        <v>-36000</v>
      </c>
      <c r="AI302" s="76" t="s">
        <v>2106</v>
      </c>
      <c r="AJ302" s="76" t="s">
        <v>2304</v>
      </c>
      <c r="AK302" s="79" t="s">
        <v>2475</v>
      </c>
      <c r="AL302" s="76" t="s">
        <v>442</v>
      </c>
      <c r="AM302" s="78">
        <v>39977.998796296299</v>
      </c>
      <c r="AN302" s="76" t="s">
        <v>493</v>
      </c>
      <c r="AO302" s="79" t="s">
        <v>3099</v>
      </c>
      <c r="AP302" s="76" t="s">
        <v>65</v>
      </c>
      <c r="AQ302" s="48" t="s">
        <v>1194</v>
      </c>
      <c r="AR302" s="48" t="s">
        <v>1194</v>
      </c>
      <c r="AS302" s="48" t="s">
        <v>265</v>
      </c>
      <c r="AT302" s="48" t="s">
        <v>265</v>
      </c>
      <c r="AU302" s="48"/>
      <c r="AV302" s="48"/>
      <c r="AW302" s="93" t="s">
        <v>3727</v>
      </c>
      <c r="AX302" s="93" t="s">
        <v>3727</v>
      </c>
      <c r="AY302" s="93" t="s">
        <v>3936</v>
      </c>
      <c r="AZ302" s="93" t="s">
        <v>3936</v>
      </c>
    </row>
    <row r="303" spans="1:52" x14ac:dyDescent="0.25">
      <c r="A303" s="63" t="s">
        <v>766</v>
      </c>
      <c r="B303" s="64"/>
      <c r="C303" s="64"/>
      <c r="D303" s="65"/>
      <c r="E303" s="86"/>
      <c r="F303" s="85" t="s">
        <v>2779</v>
      </c>
      <c r="G303" s="87"/>
      <c r="H303" s="67" t="s">
        <v>766</v>
      </c>
      <c r="I303" s="68"/>
      <c r="J303" s="88"/>
      <c r="K303" s="67" t="s">
        <v>3430</v>
      </c>
      <c r="L303" s="89"/>
      <c r="M303" s="70">
        <v>2120.989501953125</v>
      </c>
      <c r="N303" s="70">
        <v>1517.852294921875</v>
      </c>
      <c r="O303" s="71"/>
      <c r="P303" s="72"/>
      <c r="Q303" s="72"/>
      <c r="R303" s="84"/>
      <c r="S303" s="48">
        <v>0</v>
      </c>
      <c r="T303" s="48">
        <v>1</v>
      </c>
      <c r="U303" s="49">
        <v>0</v>
      </c>
      <c r="V303" s="49">
        <v>7.6923000000000005E-2</v>
      </c>
      <c r="W303" s="49">
        <v>0</v>
      </c>
      <c r="X303" s="49">
        <v>0.60617699999999997</v>
      </c>
      <c r="Y303" s="49">
        <v>0</v>
      </c>
      <c r="Z303" s="49">
        <v>0</v>
      </c>
      <c r="AA303" s="73">
        <v>303</v>
      </c>
      <c r="AB303" s="73"/>
      <c r="AC303" s="74"/>
      <c r="AD303" s="76">
        <v>4585</v>
      </c>
      <c r="AE303" s="76">
        <v>716</v>
      </c>
      <c r="AF303" s="76">
        <v>101530</v>
      </c>
      <c r="AG303" s="76">
        <v>30641</v>
      </c>
      <c r="AH303" s="76">
        <v>32400</v>
      </c>
      <c r="AI303" s="76" t="s">
        <v>2107</v>
      </c>
      <c r="AJ303" s="76" t="s">
        <v>2305</v>
      </c>
      <c r="AK303" s="79" t="s">
        <v>2476</v>
      </c>
      <c r="AL303" s="76" t="s">
        <v>439</v>
      </c>
      <c r="AM303" s="78">
        <v>40958.636238425926</v>
      </c>
      <c r="AN303" s="76" t="s">
        <v>493</v>
      </c>
      <c r="AO303" s="79" t="s">
        <v>3100</v>
      </c>
      <c r="AP303" s="76" t="s">
        <v>65</v>
      </c>
      <c r="AQ303" s="48"/>
      <c r="AR303" s="48"/>
      <c r="AS303" s="48"/>
      <c r="AT303" s="48"/>
      <c r="AU303" s="48"/>
      <c r="AV303" s="48"/>
      <c r="AW303" s="93" t="s">
        <v>3570</v>
      </c>
      <c r="AX303" s="93" t="s">
        <v>3570</v>
      </c>
      <c r="AY303" s="93" t="s">
        <v>3780</v>
      </c>
      <c r="AZ303" s="93" t="s">
        <v>3780</v>
      </c>
    </row>
    <row r="304" spans="1:52" x14ac:dyDescent="0.25">
      <c r="A304" s="63" t="s">
        <v>767</v>
      </c>
      <c r="B304" s="64"/>
      <c r="C304" s="64"/>
      <c r="D304" s="65"/>
      <c r="E304" s="86"/>
      <c r="F304" s="85" t="s">
        <v>2780</v>
      </c>
      <c r="G304" s="87"/>
      <c r="H304" s="67" t="s">
        <v>767</v>
      </c>
      <c r="I304" s="68"/>
      <c r="J304" s="88"/>
      <c r="K304" s="67" t="s">
        <v>3431</v>
      </c>
      <c r="L304" s="89"/>
      <c r="M304" s="70">
        <v>9605.158203125</v>
      </c>
      <c r="N304" s="70">
        <v>2775.64794921875</v>
      </c>
      <c r="O304" s="71"/>
      <c r="P304" s="72"/>
      <c r="Q304" s="72"/>
      <c r="R304" s="84"/>
      <c r="S304" s="48">
        <v>0</v>
      </c>
      <c r="T304" s="48">
        <v>1</v>
      </c>
      <c r="U304" s="49">
        <v>0</v>
      </c>
      <c r="V304" s="49">
        <v>1.1235999999999999E-2</v>
      </c>
      <c r="W304" s="49">
        <v>2.1739000000000001E-2</v>
      </c>
      <c r="X304" s="49">
        <v>0.55074999999999996</v>
      </c>
      <c r="Y304" s="49">
        <v>0</v>
      </c>
      <c r="Z304" s="49">
        <v>0</v>
      </c>
      <c r="AA304" s="73">
        <v>304</v>
      </c>
      <c r="AB304" s="73"/>
      <c r="AC304" s="74"/>
      <c r="AD304" s="76">
        <v>72</v>
      </c>
      <c r="AE304" s="76">
        <v>0</v>
      </c>
      <c r="AF304" s="76">
        <v>18</v>
      </c>
      <c r="AG304" s="76">
        <v>25</v>
      </c>
      <c r="AH304" s="76"/>
      <c r="AI304" s="76"/>
      <c r="AJ304" s="76" t="s">
        <v>2306</v>
      </c>
      <c r="AK304" s="76"/>
      <c r="AL304" s="76"/>
      <c r="AM304" s="78">
        <v>43090.436631944445</v>
      </c>
      <c r="AN304" s="76" t="s">
        <v>493</v>
      </c>
      <c r="AO304" s="79" t="s">
        <v>3101</v>
      </c>
      <c r="AP304" s="76" t="s">
        <v>65</v>
      </c>
      <c r="AQ304" s="48" t="s">
        <v>252</v>
      </c>
      <c r="AR304" s="48" t="s">
        <v>252</v>
      </c>
      <c r="AS304" s="48" t="s">
        <v>266</v>
      </c>
      <c r="AT304" s="48" t="s">
        <v>266</v>
      </c>
      <c r="AU304" s="48"/>
      <c r="AV304" s="48"/>
      <c r="AW304" s="93" t="s">
        <v>3565</v>
      </c>
      <c r="AX304" s="93" t="s">
        <v>3565</v>
      </c>
      <c r="AY304" s="93" t="s">
        <v>3775</v>
      </c>
      <c r="AZ304" s="93" t="s">
        <v>3775</v>
      </c>
    </row>
    <row r="305" spans="1:52" x14ac:dyDescent="0.25">
      <c r="A305" s="63" t="s">
        <v>768</v>
      </c>
      <c r="B305" s="64"/>
      <c r="C305" s="64"/>
      <c r="D305" s="65"/>
      <c r="E305" s="86"/>
      <c r="F305" s="85" t="s">
        <v>2781</v>
      </c>
      <c r="G305" s="87"/>
      <c r="H305" s="67" t="s">
        <v>768</v>
      </c>
      <c r="I305" s="68"/>
      <c r="J305" s="88"/>
      <c r="K305" s="67" t="s">
        <v>3432</v>
      </c>
      <c r="L305" s="89"/>
      <c r="M305" s="70">
        <v>9804.916015625</v>
      </c>
      <c r="N305" s="70">
        <v>3682.212158203125</v>
      </c>
      <c r="O305" s="71"/>
      <c r="P305" s="72"/>
      <c r="Q305" s="72"/>
      <c r="R305" s="84"/>
      <c r="S305" s="48">
        <v>1</v>
      </c>
      <c r="T305" s="48">
        <v>1</v>
      </c>
      <c r="U305" s="49">
        <v>0</v>
      </c>
      <c r="V305" s="49">
        <v>0</v>
      </c>
      <c r="W305" s="49">
        <v>0</v>
      </c>
      <c r="X305" s="49">
        <v>0.99999899999999997</v>
      </c>
      <c r="Y305" s="49">
        <v>0</v>
      </c>
      <c r="Z305" s="49" t="s">
        <v>3489</v>
      </c>
      <c r="AA305" s="73">
        <v>305</v>
      </c>
      <c r="AB305" s="73"/>
      <c r="AC305" s="74"/>
      <c r="AD305" s="76">
        <v>131</v>
      </c>
      <c r="AE305" s="76">
        <v>101</v>
      </c>
      <c r="AF305" s="76">
        <v>496</v>
      </c>
      <c r="AG305" s="76">
        <v>82</v>
      </c>
      <c r="AH305" s="76">
        <v>32400</v>
      </c>
      <c r="AI305" s="76" t="s">
        <v>2108</v>
      </c>
      <c r="AJ305" s="76"/>
      <c r="AK305" s="76"/>
      <c r="AL305" s="76" t="s">
        <v>439</v>
      </c>
      <c r="AM305" s="78">
        <v>43044.313449074078</v>
      </c>
      <c r="AN305" s="76" t="s">
        <v>493</v>
      </c>
      <c r="AO305" s="79" t="s">
        <v>3102</v>
      </c>
      <c r="AP305" s="76" t="s">
        <v>65</v>
      </c>
      <c r="AQ305" s="48" t="s">
        <v>1195</v>
      </c>
      <c r="AR305" s="48" t="s">
        <v>1195</v>
      </c>
      <c r="AS305" s="48" t="s">
        <v>1248</v>
      </c>
      <c r="AT305" s="48" t="s">
        <v>1248</v>
      </c>
      <c r="AU305" s="48"/>
      <c r="AV305" s="48"/>
      <c r="AW305" s="93" t="s">
        <v>3728</v>
      </c>
      <c r="AX305" s="93" t="s">
        <v>3728</v>
      </c>
      <c r="AY305" s="93" t="s">
        <v>3937</v>
      </c>
      <c r="AZ305" s="93" t="s">
        <v>3937</v>
      </c>
    </row>
    <row r="306" spans="1:52" x14ac:dyDescent="0.25">
      <c r="A306" s="63" t="s">
        <v>204</v>
      </c>
      <c r="B306" s="64"/>
      <c r="C306" s="64"/>
      <c r="D306" s="65"/>
      <c r="E306" s="86"/>
      <c r="F306" s="85" t="s">
        <v>487</v>
      </c>
      <c r="G306" s="87"/>
      <c r="H306" s="67" t="s">
        <v>204</v>
      </c>
      <c r="I306" s="68"/>
      <c r="J306" s="88"/>
      <c r="K306" s="67" t="s">
        <v>3433</v>
      </c>
      <c r="L306" s="89"/>
      <c r="M306" s="70">
        <v>1749.302001953125</v>
      </c>
      <c r="N306" s="70">
        <v>3826.31689453125</v>
      </c>
      <c r="O306" s="71"/>
      <c r="P306" s="72"/>
      <c r="Q306" s="72"/>
      <c r="R306" s="84"/>
      <c r="S306" s="48">
        <v>0</v>
      </c>
      <c r="T306" s="48">
        <v>4</v>
      </c>
      <c r="U306" s="49">
        <v>12</v>
      </c>
      <c r="V306" s="49">
        <v>0.25</v>
      </c>
      <c r="W306" s="49">
        <v>0</v>
      </c>
      <c r="X306" s="49">
        <v>2.3783750000000001</v>
      </c>
      <c r="Y306" s="49">
        <v>0</v>
      </c>
      <c r="Z306" s="49">
        <v>0</v>
      </c>
      <c r="AA306" s="73">
        <v>306</v>
      </c>
      <c r="AB306" s="73"/>
      <c r="AC306" s="74"/>
      <c r="AD306" s="76">
        <v>4997</v>
      </c>
      <c r="AE306" s="76">
        <v>4295</v>
      </c>
      <c r="AF306" s="76">
        <v>11119</v>
      </c>
      <c r="AG306" s="76">
        <v>8024</v>
      </c>
      <c r="AH306" s="76">
        <v>39600</v>
      </c>
      <c r="AI306" s="76" t="s">
        <v>366</v>
      </c>
      <c r="AJ306" s="76"/>
      <c r="AK306" s="79" t="s">
        <v>427</v>
      </c>
      <c r="AL306" s="76" t="s">
        <v>445</v>
      </c>
      <c r="AM306" s="78">
        <v>39974.973993055559</v>
      </c>
      <c r="AN306" s="76" t="s">
        <v>493</v>
      </c>
      <c r="AO306" s="79" t="s">
        <v>529</v>
      </c>
      <c r="AP306" s="76" t="s">
        <v>65</v>
      </c>
      <c r="AQ306" s="48" t="s">
        <v>3545</v>
      </c>
      <c r="AR306" s="48" t="s">
        <v>3545</v>
      </c>
      <c r="AS306" s="48" t="s">
        <v>271</v>
      </c>
      <c r="AT306" s="48" t="s">
        <v>271</v>
      </c>
      <c r="AU306" s="48" t="s">
        <v>3558</v>
      </c>
      <c r="AV306" s="48" t="s">
        <v>3558</v>
      </c>
      <c r="AW306" s="93" t="s">
        <v>3729</v>
      </c>
      <c r="AX306" s="93" t="s">
        <v>3769</v>
      </c>
      <c r="AY306" s="93" t="s">
        <v>3938</v>
      </c>
      <c r="AZ306" s="93" t="s">
        <v>3973</v>
      </c>
    </row>
    <row r="307" spans="1:52" x14ac:dyDescent="0.25">
      <c r="A307" s="63" t="s">
        <v>223</v>
      </c>
      <c r="B307" s="64"/>
      <c r="C307" s="64"/>
      <c r="D307" s="65"/>
      <c r="E307" s="86"/>
      <c r="F307" s="85" t="s">
        <v>490</v>
      </c>
      <c r="G307" s="87"/>
      <c r="H307" s="67" t="s">
        <v>223</v>
      </c>
      <c r="I307" s="68"/>
      <c r="J307" s="88"/>
      <c r="K307" s="67" t="s">
        <v>563</v>
      </c>
      <c r="L307" s="89"/>
      <c r="M307" s="70">
        <v>2426.305908203125</v>
      </c>
      <c r="N307" s="70">
        <v>2672.511962890625</v>
      </c>
      <c r="O307" s="71"/>
      <c r="P307" s="72"/>
      <c r="Q307" s="72"/>
      <c r="R307" s="84"/>
      <c r="S307" s="48">
        <v>1</v>
      </c>
      <c r="T307" s="48">
        <v>0</v>
      </c>
      <c r="U307" s="49">
        <v>0</v>
      </c>
      <c r="V307" s="49">
        <v>0.14285700000000001</v>
      </c>
      <c r="W307" s="49">
        <v>0</v>
      </c>
      <c r="X307" s="49">
        <v>0.65540500000000002</v>
      </c>
      <c r="Y307" s="49">
        <v>0</v>
      </c>
      <c r="Z307" s="49">
        <v>0</v>
      </c>
      <c r="AA307" s="73">
        <v>307</v>
      </c>
      <c r="AB307" s="73"/>
      <c r="AC307" s="74"/>
      <c r="AD307" s="76">
        <v>21161</v>
      </c>
      <c r="AE307" s="76">
        <v>27325</v>
      </c>
      <c r="AF307" s="76">
        <v>531</v>
      </c>
      <c r="AG307" s="76">
        <v>60</v>
      </c>
      <c r="AH307" s="76">
        <v>-28800</v>
      </c>
      <c r="AI307" s="76" t="s">
        <v>369</v>
      </c>
      <c r="AJ307" s="76" t="s">
        <v>402</v>
      </c>
      <c r="AK307" s="79" t="s">
        <v>430</v>
      </c>
      <c r="AL307" s="76" t="s">
        <v>432</v>
      </c>
      <c r="AM307" s="78">
        <v>40720.032743055555</v>
      </c>
      <c r="AN307" s="76" t="s">
        <v>493</v>
      </c>
      <c r="AO307" s="79" t="s">
        <v>532</v>
      </c>
      <c r="AP307" s="76" t="s">
        <v>64</v>
      </c>
      <c r="AQ307" s="48"/>
      <c r="AR307" s="48"/>
      <c r="AS307" s="48"/>
      <c r="AT307" s="48"/>
      <c r="AU307" s="48"/>
      <c r="AV307" s="48"/>
      <c r="AW307" s="48"/>
      <c r="AX307" s="48"/>
      <c r="AY307" s="48"/>
      <c r="AZ307" s="48"/>
    </row>
    <row r="308" spans="1:52" x14ac:dyDescent="0.25">
      <c r="A308" s="63" t="s">
        <v>221</v>
      </c>
      <c r="B308" s="64"/>
      <c r="C308" s="64"/>
      <c r="D308" s="65"/>
      <c r="E308" s="86"/>
      <c r="F308" s="85" t="s">
        <v>488</v>
      </c>
      <c r="G308" s="87"/>
      <c r="H308" s="67" t="s">
        <v>221</v>
      </c>
      <c r="I308" s="68"/>
      <c r="J308" s="88"/>
      <c r="K308" s="67" t="s">
        <v>561</v>
      </c>
      <c r="L308" s="89"/>
      <c r="M308" s="70">
        <v>967.814697265625</v>
      </c>
      <c r="N308" s="70">
        <v>3884.50244140625</v>
      </c>
      <c r="O308" s="71"/>
      <c r="P308" s="72"/>
      <c r="Q308" s="72"/>
      <c r="R308" s="84"/>
      <c r="S308" s="48">
        <v>1</v>
      </c>
      <c r="T308" s="48">
        <v>0</v>
      </c>
      <c r="U308" s="49">
        <v>0</v>
      </c>
      <c r="V308" s="49">
        <v>0.14285700000000001</v>
      </c>
      <c r="W308" s="49">
        <v>0</v>
      </c>
      <c r="X308" s="49">
        <v>0.65540500000000002</v>
      </c>
      <c r="Y308" s="49">
        <v>0</v>
      </c>
      <c r="Z308" s="49">
        <v>0</v>
      </c>
      <c r="AA308" s="73">
        <v>308</v>
      </c>
      <c r="AB308" s="73"/>
      <c r="AC308" s="74"/>
      <c r="AD308" s="76">
        <v>29625</v>
      </c>
      <c r="AE308" s="76">
        <v>38622</v>
      </c>
      <c r="AF308" s="76">
        <v>508</v>
      </c>
      <c r="AG308" s="76">
        <v>220</v>
      </c>
      <c r="AH308" s="76">
        <v>39600</v>
      </c>
      <c r="AI308" s="76" t="s">
        <v>367</v>
      </c>
      <c r="AJ308" s="76" t="s">
        <v>400</v>
      </c>
      <c r="AK308" s="79" t="s">
        <v>428</v>
      </c>
      <c r="AL308" s="76" t="s">
        <v>445</v>
      </c>
      <c r="AM308" s="78">
        <v>42424.215729166666</v>
      </c>
      <c r="AN308" s="76" t="s">
        <v>493</v>
      </c>
      <c r="AO308" s="79" t="s">
        <v>530</v>
      </c>
      <c r="AP308" s="76" t="s">
        <v>64</v>
      </c>
      <c r="AQ308" s="48"/>
      <c r="AR308" s="48"/>
      <c r="AS308" s="48"/>
      <c r="AT308" s="48"/>
      <c r="AU308" s="48"/>
      <c r="AV308" s="48"/>
      <c r="AW308" s="48"/>
      <c r="AX308" s="48"/>
      <c r="AY308" s="48"/>
      <c r="AZ308" s="48"/>
    </row>
    <row r="309" spans="1:52" x14ac:dyDescent="0.25">
      <c r="A309" s="63" t="s">
        <v>222</v>
      </c>
      <c r="B309" s="64"/>
      <c r="C309" s="64"/>
      <c r="D309" s="65"/>
      <c r="E309" s="86"/>
      <c r="F309" s="85" t="s">
        <v>489</v>
      </c>
      <c r="G309" s="87"/>
      <c r="H309" s="67" t="s">
        <v>222</v>
      </c>
      <c r="I309" s="68"/>
      <c r="J309" s="88"/>
      <c r="K309" s="67" t="s">
        <v>562</v>
      </c>
      <c r="L309" s="89"/>
      <c r="M309" s="70">
        <v>2568.200927734375</v>
      </c>
      <c r="N309" s="70">
        <v>2400.3232421875</v>
      </c>
      <c r="O309" s="71"/>
      <c r="P309" s="72"/>
      <c r="Q309" s="72"/>
      <c r="R309" s="84"/>
      <c r="S309" s="48">
        <v>1</v>
      </c>
      <c r="T309" s="48">
        <v>0</v>
      </c>
      <c r="U309" s="49">
        <v>0</v>
      </c>
      <c r="V309" s="49">
        <v>0.14285700000000001</v>
      </c>
      <c r="W309" s="49">
        <v>0</v>
      </c>
      <c r="X309" s="49">
        <v>0.65540500000000002</v>
      </c>
      <c r="Y309" s="49">
        <v>0</v>
      </c>
      <c r="Z309" s="49">
        <v>0</v>
      </c>
      <c r="AA309" s="73">
        <v>309</v>
      </c>
      <c r="AB309" s="73"/>
      <c r="AC309" s="74"/>
      <c r="AD309" s="76">
        <v>53985</v>
      </c>
      <c r="AE309" s="76">
        <v>58458</v>
      </c>
      <c r="AF309" s="76">
        <v>1566</v>
      </c>
      <c r="AG309" s="76">
        <v>267</v>
      </c>
      <c r="AH309" s="76">
        <v>39600</v>
      </c>
      <c r="AI309" s="76" t="s">
        <v>368</v>
      </c>
      <c r="AJ309" s="76" t="s">
        <v>401</v>
      </c>
      <c r="AK309" s="79" t="s">
        <v>429</v>
      </c>
      <c r="AL309" s="76" t="s">
        <v>445</v>
      </c>
      <c r="AM309" s="78">
        <v>42259.172719907408</v>
      </c>
      <c r="AN309" s="76" t="s">
        <v>493</v>
      </c>
      <c r="AO309" s="79" t="s">
        <v>531</v>
      </c>
      <c r="AP309" s="76" t="s">
        <v>64</v>
      </c>
      <c r="AQ309" s="48"/>
      <c r="AR309" s="48"/>
      <c r="AS309" s="48"/>
      <c r="AT309" s="48"/>
      <c r="AU309" s="48"/>
      <c r="AV309" s="48"/>
      <c r="AW309" s="48"/>
      <c r="AX309" s="48"/>
      <c r="AY309" s="48"/>
      <c r="AZ309" s="48"/>
    </row>
    <row r="310" spans="1:52" x14ac:dyDescent="0.25">
      <c r="A310" s="63" t="s">
        <v>224</v>
      </c>
      <c r="B310" s="64"/>
      <c r="C310" s="64"/>
      <c r="D310" s="65"/>
      <c r="E310" s="86"/>
      <c r="F310" s="85" t="s">
        <v>491</v>
      </c>
      <c r="G310" s="87"/>
      <c r="H310" s="67" t="s">
        <v>224</v>
      </c>
      <c r="I310" s="68"/>
      <c r="J310" s="88"/>
      <c r="K310" s="67" t="s">
        <v>564</v>
      </c>
      <c r="L310" s="89"/>
      <c r="M310" s="70">
        <v>715.99029541015625</v>
      </c>
      <c r="N310" s="70">
        <v>4655.29052734375</v>
      </c>
      <c r="O310" s="71"/>
      <c r="P310" s="72"/>
      <c r="Q310" s="72"/>
      <c r="R310" s="84"/>
      <c r="S310" s="48">
        <v>1</v>
      </c>
      <c r="T310" s="48">
        <v>0</v>
      </c>
      <c r="U310" s="49">
        <v>0</v>
      </c>
      <c r="V310" s="49">
        <v>0.14285700000000001</v>
      </c>
      <c r="W310" s="49">
        <v>0</v>
      </c>
      <c r="X310" s="49">
        <v>0.65540500000000002</v>
      </c>
      <c r="Y310" s="49">
        <v>0</v>
      </c>
      <c r="Z310" s="49">
        <v>0</v>
      </c>
      <c r="AA310" s="73">
        <v>310</v>
      </c>
      <c r="AB310" s="73"/>
      <c r="AC310" s="74"/>
      <c r="AD310" s="76">
        <v>92231</v>
      </c>
      <c r="AE310" s="76">
        <v>119370</v>
      </c>
      <c r="AF310" s="76">
        <v>38582</v>
      </c>
      <c r="AG310" s="76">
        <v>8992</v>
      </c>
      <c r="AH310" s="76">
        <v>39600</v>
      </c>
      <c r="AI310" s="76" t="s">
        <v>370</v>
      </c>
      <c r="AJ310" s="76" t="s">
        <v>403</v>
      </c>
      <c r="AK310" s="79" t="s">
        <v>431</v>
      </c>
      <c r="AL310" s="76" t="s">
        <v>445</v>
      </c>
      <c r="AM310" s="78">
        <v>39671.547002314815</v>
      </c>
      <c r="AN310" s="76" t="s">
        <v>493</v>
      </c>
      <c r="AO310" s="79" t="s">
        <v>533</v>
      </c>
      <c r="AP310" s="76" t="s">
        <v>64</v>
      </c>
      <c r="AQ310" s="48"/>
      <c r="AR310" s="48"/>
      <c r="AS310" s="48"/>
      <c r="AT310" s="48"/>
      <c r="AU310" s="48"/>
      <c r="AV310" s="48"/>
      <c r="AW310" s="48"/>
      <c r="AX310" s="48"/>
      <c r="AY310" s="48"/>
      <c r="AZ310" s="48"/>
    </row>
    <row r="311" spans="1:52" x14ac:dyDescent="0.25">
      <c r="A311" s="63" t="s">
        <v>769</v>
      </c>
      <c r="B311" s="64"/>
      <c r="C311" s="64"/>
      <c r="D311" s="65"/>
      <c r="E311" s="86"/>
      <c r="F311" s="85" t="s">
        <v>2782</v>
      </c>
      <c r="G311" s="87"/>
      <c r="H311" s="67" t="s">
        <v>769</v>
      </c>
      <c r="I311" s="68"/>
      <c r="J311" s="88"/>
      <c r="K311" s="67" t="s">
        <v>3434</v>
      </c>
      <c r="L311" s="89"/>
      <c r="M311" s="70">
        <v>5862.5</v>
      </c>
      <c r="N311" s="70">
        <v>8533.44921875</v>
      </c>
      <c r="O311" s="71"/>
      <c r="P311" s="72"/>
      <c r="Q311" s="72"/>
      <c r="R311" s="84"/>
      <c r="S311" s="48">
        <v>1</v>
      </c>
      <c r="T311" s="48">
        <v>1</v>
      </c>
      <c r="U311" s="49">
        <v>0</v>
      </c>
      <c r="V311" s="49">
        <v>0</v>
      </c>
      <c r="W311" s="49">
        <v>0</v>
      </c>
      <c r="X311" s="49">
        <v>0.99999899999999997</v>
      </c>
      <c r="Y311" s="49">
        <v>0</v>
      </c>
      <c r="Z311" s="49" t="s">
        <v>3489</v>
      </c>
      <c r="AA311" s="73">
        <v>311</v>
      </c>
      <c r="AB311" s="73"/>
      <c r="AC311" s="74"/>
      <c r="AD311" s="76">
        <v>3343</v>
      </c>
      <c r="AE311" s="76">
        <v>2871</v>
      </c>
      <c r="AF311" s="76">
        <v>110089</v>
      </c>
      <c r="AG311" s="76">
        <v>0</v>
      </c>
      <c r="AH311" s="76">
        <v>32400</v>
      </c>
      <c r="AI311" s="76" t="s">
        <v>2109</v>
      </c>
      <c r="AJ311" s="76"/>
      <c r="AK311" s="79" t="s">
        <v>2477</v>
      </c>
      <c r="AL311" s="76" t="s">
        <v>439</v>
      </c>
      <c r="AM311" s="78">
        <v>40655.549525462964</v>
      </c>
      <c r="AN311" s="76" t="s">
        <v>493</v>
      </c>
      <c r="AO311" s="79" t="s">
        <v>3103</v>
      </c>
      <c r="AP311" s="76" t="s">
        <v>65</v>
      </c>
      <c r="AQ311" s="48" t="s">
        <v>1198</v>
      </c>
      <c r="AR311" s="48" t="s">
        <v>1198</v>
      </c>
      <c r="AS311" s="48" t="s">
        <v>265</v>
      </c>
      <c r="AT311" s="48" t="s">
        <v>265</v>
      </c>
      <c r="AU311" s="48"/>
      <c r="AV311" s="48"/>
      <c r="AW311" s="93" t="s">
        <v>3730</v>
      </c>
      <c r="AX311" s="93" t="s">
        <v>3730</v>
      </c>
      <c r="AY311" s="93" t="s">
        <v>3939</v>
      </c>
      <c r="AZ311" s="93" t="s">
        <v>3939</v>
      </c>
    </row>
    <row r="312" spans="1:52" x14ac:dyDescent="0.25">
      <c r="A312" s="63" t="s">
        <v>770</v>
      </c>
      <c r="B312" s="64"/>
      <c r="C312" s="64"/>
      <c r="D312" s="65"/>
      <c r="E312" s="86"/>
      <c r="F312" s="85" t="s">
        <v>2783</v>
      </c>
      <c r="G312" s="87"/>
      <c r="H312" s="67" t="s">
        <v>770</v>
      </c>
      <c r="I312" s="68"/>
      <c r="J312" s="88"/>
      <c r="K312" s="67" t="s">
        <v>3435</v>
      </c>
      <c r="L312" s="89"/>
      <c r="M312" s="70">
        <v>7429.29052734375</v>
      </c>
      <c r="N312" s="70">
        <v>1452.16748046875</v>
      </c>
      <c r="O312" s="71"/>
      <c r="P312" s="72"/>
      <c r="Q312" s="72"/>
      <c r="R312" s="84"/>
      <c r="S312" s="48">
        <v>1</v>
      </c>
      <c r="T312" s="48">
        <v>1</v>
      </c>
      <c r="U312" s="49">
        <v>0</v>
      </c>
      <c r="V312" s="49">
        <v>0</v>
      </c>
      <c r="W312" s="49">
        <v>0</v>
      </c>
      <c r="X312" s="49">
        <v>0.99999899999999997</v>
      </c>
      <c r="Y312" s="49">
        <v>0</v>
      </c>
      <c r="Z312" s="49" t="s">
        <v>3489</v>
      </c>
      <c r="AA312" s="73">
        <v>312</v>
      </c>
      <c r="AB312" s="73"/>
      <c r="AC312" s="74"/>
      <c r="AD312" s="76">
        <v>183</v>
      </c>
      <c r="AE312" s="76">
        <v>95</v>
      </c>
      <c r="AF312" s="76">
        <v>14152</v>
      </c>
      <c r="AG312" s="76">
        <v>46</v>
      </c>
      <c r="AH312" s="76"/>
      <c r="AI312" s="76" t="s">
        <v>2110</v>
      </c>
      <c r="AJ312" s="76"/>
      <c r="AK312" s="76"/>
      <c r="AL312" s="76"/>
      <c r="AM312" s="78">
        <v>42726.183645833335</v>
      </c>
      <c r="AN312" s="76" t="s">
        <v>493</v>
      </c>
      <c r="AO312" s="79" t="s">
        <v>3104</v>
      </c>
      <c r="AP312" s="76" t="s">
        <v>65</v>
      </c>
      <c r="AQ312" s="48" t="s">
        <v>1199</v>
      </c>
      <c r="AR312" s="48" t="s">
        <v>1199</v>
      </c>
      <c r="AS312" s="48" t="s">
        <v>273</v>
      </c>
      <c r="AT312" s="48" t="s">
        <v>273</v>
      </c>
      <c r="AU312" s="48"/>
      <c r="AV312" s="48"/>
      <c r="AW312" s="93" t="s">
        <v>3731</v>
      </c>
      <c r="AX312" s="93" t="s">
        <v>3731</v>
      </c>
      <c r="AY312" s="93" t="s">
        <v>3940</v>
      </c>
      <c r="AZ312" s="93" t="s">
        <v>3940</v>
      </c>
    </row>
    <row r="313" spans="1:52" x14ac:dyDescent="0.25">
      <c r="A313" s="63" t="s">
        <v>771</v>
      </c>
      <c r="B313" s="64"/>
      <c r="C313" s="64"/>
      <c r="D313" s="65"/>
      <c r="E313" s="86"/>
      <c r="F313" s="85" t="s">
        <v>2784</v>
      </c>
      <c r="G313" s="87"/>
      <c r="H313" s="67" t="s">
        <v>771</v>
      </c>
      <c r="I313" s="68"/>
      <c r="J313" s="88"/>
      <c r="K313" s="67" t="s">
        <v>3436</v>
      </c>
      <c r="L313" s="89"/>
      <c r="M313" s="70">
        <v>177.14314270019531</v>
      </c>
      <c r="N313" s="70">
        <v>4981.2666015625</v>
      </c>
      <c r="O313" s="71"/>
      <c r="P313" s="72"/>
      <c r="Q313" s="72"/>
      <c r="R313" s="84"/>
      <c r="S313" s="48">
        <v>1</v>
      </c>
      <c r="T313" s="48">
        <v>1</v>
      </c>
      <c r="U313" s="49">
        <v>0</v>
      </c>
      <c r="V313" s="49">
        <v>0</v>
      </c>
      <c r="W313" s="49">
        <v>0</v>
      </c>
      <c r="X313" s="49">
        <v>0.99999899999999997</v>
      </c>
      <c r="Y313" s="49">
        <v>0</v>
      </c>
      <c r="Z313" s="49" t="s">
        <v>3489</v>
      </c>
      <c r="AA313" s="73">
        <v>313</v>
      </c>
      <c r="AB313" s="73"/>
      <c r="AC313" s="74"/>
      <c r="AD313" s="76">
        <v>4021</v>
      </c>
      <c r="AE313" s="76">
        <v>1281</v>
      </c>
      <c r="AF313" s="76">
        <v>4807</v>
      </c>
      <c r="AG313" s="76">
        <v>90</v>
      </c>
      <c r="AH313" s="76"/>
      <c r="AI313" s="76" t="s">
        <v>2111</v>
      </c>
      <c r="AJ313" s="76" t="s">
        <v>2307</v>
      </c>
      <c r="AK313" s="79" t="s">
        <v>2478</v>
      </c>
      <c r="AL313" s="76"/>
      <c r="AM313" s="78">
        <v>42287.674791666665</v>
      </c>
      <c r="AN313" s="76" t="s">
        <v>493</v>
      </c>
      <c r="AO313" s="79" t="s">
        <v>3105</v>
      </c>
      <c r="AP313" s="76" t="s">
        <v>65</v>
      </c>
      <c r="AQ313" s="48"/>
      <c r="AR313" s="48"/>
      <c r="AS313" s="48"/>
      <c r="AT313" s="48"/>
      <c r="AU313" s="48"/>
      <c r="AV313" s="48"/>
      <c r="AW313" s="93" t="s">
        <v>3732</v>
      </c>
      <c r="AX313" s="93" t="s">
        <v>3732</v>
      </c>
      <c r="AY313" s="93" t="s">
        <v>3941</v>
      </c>
      <c r="AZ313" s="93" t="s">
        <v>3941</v>
      </c>
    </row>
    <row r="314" spans="1:52" x14ac:dyDescent="0.25">
      <c r="A314" s="63" t="s">
        <v>772</v>
      </c>
      <c r="B314" s="64"/>
      <c r="C314" s="64"/>
      <c r="D314" s="65"/>
      <c r="E314" s="86"/>
      <c r="F314" s="85" t="s">
        <v>2785</v>
      </c>
      <c r="G314" s="87"/>
      <c r="H314" s="67" t="s">
        <v>772</v>
      </c>
      <c r="I314" s="68"/>
      <c r="J314" s="88"/>
      <c r="K314" s="67" t="s">
        <v>3437</v>
      </c>
      <c r="L314" s="89"/>
      <c r="M314" s="70">
        <v>8827.9267578125</v>
      </c>
      <c r="N314" s="70">
        <v>3701.162109375</v>
      </c>
      <c r="O314" s="71"/>
      <c r="P314" s="72"/>
      <c r="Q314" s="72"/>
      <c r="R314" s="84"/>
      <c r="S314" s="48">
        <v>1</v>
      </c>
      <c r="T314" s="48">
        <v>1</v>
      </c>
      <c r="U314" s="49">
        <v>0</v>
      </c>
      <c r="V314" s="49">
        <v>0</v>
      </c>
      <c r="W314" s="49">
        <v>0</v>
      </c>
      <c r="X314" s="49">
        <v>0.99999899999999997</v>
      </c>
      <c r="Y314" s="49">
        <v>0</v>
      </c>
      <c r="Z314" s="49" t="s">
        <v>3489</v>
      </c>
      <c r="AA314" s="73">
        <v>314</v>
      </c>
      <c r="AB314" s="73"/>
      <c r="AC314" s="74"/>
      <c r="AD314" s="76">
        <v>957</v>
      </c>
      <c r="AE314" s="76">
        <v>758</v>
      </c>
      <c r="AF314" s="76">
        <v>11668</v>
      </c>
      <c r="AG314" s="76">
        <v>19391</v>
      </c>
      <c r="AH314" s="76"/>
      <c r="AI314" s="76" t="s">
        <v>2112</v>
      </c>
      <c r="AJ314" s="76"/>
      <c r="AK314" s="76"/>
      <c r="AL314" s="76"/>
      <c r="AM314" s="78">
        <v>42097.406180555554</v>
      </c>
      <c r="AN314" s="76" t="s">
        <v>493</v>
      </c>
      <c r="AO314" s="79" t="s">
        <v>3106</v>
      </c>
      <c r="AP314" s="76" t="s">
        <v>65</v>
      </c>
      <c r="AQ314" s="48"/>
      <c r="AR314" s="48"/>
      <c r="AS314" s="48"/>
      <c r="AT314" s="48"/>
      <c r="AU314" s="48"/>
      <c r="AV314" s="48"/>
      <c r="AW314" s="93" t="s">
        <v>3668</v>
      </c>
      <c r="AX314" s="93" t="s">
        <v>3668</v>
      </c>
      <c r="AY314" s="93" t="s">
        <v>3878</v>
      </c>
      <c r="AZ314" s="93" t="s">
        <v>3878</v>
      </c>
    </row>
    <row r="315" spans="1:52" x14ac:dyDescent="0.25">
      <c r="A315" s="63" t="s">
        <v>773</v>
      </c>
      <c r="B315" s="64"/>
      <c r="C315" s="64"/>
      <c r="D315" s="65"/>
      <c r="E315" s="86"/>
      <c r="F315" s="85" t="s">
        <v>2786</v>
      </c>
      <c r="G315" s="87"/>
      <c r="H315" s="67" t="s">
        <v>773</v>
      </c>
      <c r="I315" s="68"/>
      <c r="J315" s="88"/>
      <c r="K315" s="67" t="s">
        <v>3438</v>
      </c>
      <c r="L315" s="89"/>
      <c r="M315" s="70">
        <v>7840.20703125</v>
      </c>
      <c r="N315" s="70">
        <v>9045.2822265625</v>
      </c>
      <c r="O315" s="71"/>
      <c r="P315" s="72"/>
      <c r="Q315" s="72"/>
      <c r="R315" s="84"/>
      <c r="S315" s="48">
        <v>1</v>
      </c>
      <c r="T315" s="48">
        <v>1</v>
      </c>
      <c r="U315" s="49">
        <v>0</v>
      </c>
      <c r="V315" s="49">
        <v>0</v>
      </c>
      <c r="W315" s="49">
        <v>0</v>
      </c>
      <c r="X315" s="49">
        <v>0.99999899999999997</v>
      </c>
      <c r="Y315" s="49">
        <v>0</v>
      </c>
      <c r="Z315" s="49" t="s">
        <v>3489</v>
      </c>
      <c r="AA315" s="73">
        <v>315</v>
      </c>
      <c r="AB315" s="73"/>
      <c r="AC315" s="74"/>
      <c r="AD315" s="76">
        <v>29</v>
      </c>
      <c r="AE315" s="76">
        <v>57</v>
      </c>
      <c r="AF315" s="76">
        <v>1521</v>
      </c>
      <c r="AG315" s="76">
        <v>630</v>
      </c>
      <c r="AH315" s="76">
        <v>7200</v>
      </c>
      <c r="AI315" s="83" t="s">
        <v>2113</v>
      </c>
      <c r="AJ315" s="76" t="s">
        <v>2308</v>
      </c>
      <c r="AK315" s="76"/>
      <c r="AL315" s="76" t="s">
        <v>2308</v>
      </c>
      <c r="AM315" s="78">
        <v>40699.693020833336</v>
      </c>
      <c r="AN315" s="76" t="s">
        <v>493</v>
      </c>
      <c r="AO315" s="79" t="s">
        <v>3107</v>
      </c>
      <c r="AP315" s="76" t="s">
        <v>65</v>
      </c>
      <c r="AQ315" s="48"/>
      <c r="AR315" s="48"/>
      <c r="AS315" s="48"/>
      <c r="AT315" s="48"/>
      <c r="AU315" s="48"/>
      <c r="AV315" s="48"/>
      <c r="AW315" s="93" t="s">
        <v>3658</v>
      </c>
      <c r="AX315" s="93" t="s">
        <v>3658</v>
      </c>
      <c r="AY315" s="93" t="s">
        <v>3868</v>
      </c>
      <c r="AZ315" s="93" t="s">
        <v>3868</v>
      </c>
    </row>
    <row r="316" spans="1:52" x14ac:dyDescent="0.25">
      <c r="A316" s="63" t="s">
        <v>774</v>
      </c>
      <c r="B316" s="64"/>
      <c r="C316" s="64"/>
      <c r="D316" s="65"/>
      <c r="E316" s="86"/>
      <c r="F316" s="85" t="s">
        <v>2787</v>
      </c>
      <c r="G316" s="87"/>
      <c r="H316" s="67" t="s">
        <v>774</v>
      </c>
      <c r="I316" s="68"/>
      <c r="J316" s="88"/>
      <c r="K316" s="67" t="s">
        <v>3439</v>
      </c>
      <c r="L316" s="89"/>
      <c r="M316" s="70">
        <v>7685.73779296875</v>
      </c>
      <c r="N316" s="70">
        <v>8074.4462890625</v>
      </c>
      <c r="O316" s="71"/>
      <c r="P316" s="72"/>
      <c r="Q316" s="72"/>
      <c r="R316" s="84"/>
      <c r="S316" s="48">
        <v>1</v>
      </c>
      <c r="T316" s="48">
        <v>1</v>
      </c>
      <c r="U316" s="49">
        <v>0</v>
      </c>
      <c r="V316" s="49">
        <v>0</v>
      </c>
      <c r="W316" s="49">
        <v>0</v>
      </c>
      <c r="X316" s="49">
        <v>0.99999899999999997</v>
      </c>
      <c r="Y316" s="49">
        <v>0</v>
      </c>
      <c r="Z316" s="49" t="s">
        <v>3489</v>
      </c>
      <c r="AA316" s="73">
        <v>316</v>
      </c>
      <c r="AB316" s="73"/>
      <c r="AC316" s="74"/>
      <c r="AD316" s="76">
        <v>2830</v>
      </c>
      <c r="AE316" s="76">
        <v>1358</v>
      </c>
      <c r="AF316" s="76">
        <v>292963</v>
      </c>
      <c r="AG316" s="76">
        <v>4070</v>
      </c>
      <c r="AH316" s="76">
        <v>32400</v>
      </c>
      <c r="AI316" s="76" t="s">
        <v>2114</v>
      </c>
      <c r="AJ316" s="76" t="s">
        <v>2309</v>
      </c>
      <c r="AK316" s="76"/>
      <c r="AL316" s="76" t="s">
        <v>439</v>
      </c>
      <c r="AM316" s="78">
        <v>39318.143055555556</v>
      </c>
      <c r="AN316" s="76" t="s">
        <v>493</v>
      </c>
      <c r="AO316" s="79" t="s">
        <v>3108</v>
      </c>
      <c r="AP316" s="76" t="s">
        <v>65</v>
      </c>
      <c r="AQ316" s="48"/>
      <c r="AR316" s="48"/>
      <c r="AS316" s="48"/>
      <c r="AT316" s="48"/>
      <c r="AU316" s="48"/>
      <c r="AV316" s="48"/>
      <c r="AW316" s="93" t="s">
        <v>3733</v>
      </c>
      <c r="AX316" s="93" t="s">
        <v>3733</v>
      </c>
      <c r="AY316" s="93" t="s">
        <v>3942</v>
      </c>
      <c r="AZ316" s="93" t="s">
        <v>3942</v>
      </c>
    </row>
    <row r="317" spans="1:52" x14ac:dyDescent="0.25">
      <c r="A317" s="63" t="s">
        <v>775</v>
      </c>
      <c r="B317" s="64"/>
      <c r="C317" s="64"/>
      <c r="D317" s="65"/>
      <c r="E317" s="86"/>
      <c r="F317" s="85" t="s">
        <v>2788</v>
      </c>
      <c r="G317" s="87"/>
      <c r="H317" s="67" t="s">
        <v>775</v>
      </c>
      <c r="I317" s="68"/>
      <c r="J317" s="88"/>
      <c r="K317" s="67" t="s">
        <v>3440</v>
      </c>
      <c r="L317" s="89"/>
      <c r="M317" s="70">
        <v>7173.8701171875</v>
      </c>
      <c r="N317" s="70">
        <v>7659.375</v>
      </c>
      <c r="O317" s="71"/>
      <c r="P317" s="72"/>
      <c r="Q317" s="72"/>
      <c r="R317" s="84"/>
      <c r="S317" s="48">
        <v>0</v>
      </c>
      <c r="T317" s="48">
        <v>1</v>
      </c>
      <c r="U317" s="49">
        <v>0</v>
      </c>
      <c r="V317" s="49">
        <v>1</v>
      </c>
      <c r="W317" s="49">
        <v>0</v>
      </c>
      <c r="X317" s="49">
        <v>0.99999899999999997</v>
      </c>
      <c r="Y317" s="49">
        <v>0</v>
      </c>
      <c r="Z317" s="49">
        <v>0</v>
      </c>
      <c r="AA317" s="73">
        <v>317</v>
      </c>
      <c r="AB317" s="73"/>
      <c r="AC317" s="74"/>
      <c r="AD317" s="76">
        <v>10756</v>
      </c>
      <c r="AE317" s="76">
        <v>16924</v>
      </c>
      <c r="AF317" s="76">
        <v>193230</v>
      </c>
      <c r="AG317" s="76">
        <v>25726</v>
      </c>
      <c r="AH317" s="76"/>
      <c r="AI317" s="76" t="s">
        <v>2115</v>
      </c>
      <c r="AJ317" s="76"/>
      <c r="AK317" s="79" t="s">
        <v>2479</v>
      </c>
      <c r="AL317" s="76"/>
      <c r="AM317" s="78">
        <v>41696.518449074072</v>
      </c>
      <c r="AN317" s="76" t="s">
        <v>493</v>
      </c>
      <c r="AO317" s="79" t="s">
        <v>3109</v>
      </c>
      <c r="AP317" s="76" t="s">
        <v>65</v>
      </c>
      <c r="AQ317" s="48" t="s">
        <v>1200</v>
      </c>
      <c r="AR317" s="48" t="s">
        <v>1200</v>
      </c>
      <c r="AS317" s="48" t="s">
        <v>265</v>
      </c>
      <c r="AT317" s="48" t="s">
        <v>265</v>
      </c>
      <c r="AU317" s="48"/>
      <c r="AV317" s="48"/>
      <c r="AW317" s="93" t="s">
        <v>3734</v>
      </c>
      <c r="AX317" s="93" t="s">
        <v>3734</v>
      </c>
      <c r="AY317" s="93" t="s">
        <v>3943</v>
      </c>
      <c r="AZ317" s="93" t="s">
        <v>3943</v>
      </c>
    </row>
    <row r="318" spans="1:52" x14ac:dyDescent="0.25">
      <c r="A318" s="63" t="s">
        <v>875</v>
      </c>
      <c r="B318" s="64"/>
      <c r="C318" s="64"/>
      <c r="D318" s="65"/>
      <c r="E318" s="86"/>
      <c r="F318" s="85" t="s">
        <v>2789</v>
      </c>
      <c r="G318" s="87"/>
      <c r="H318" s="67" t="s">
        <v>875</v>
      </c>
      <c r="I318" s="68"/>
      <c r="J318" s="88"/>
      <c r="K318" s="67" t="s">
        <v>3441</v>
      </c>
      <c r="L318" s="89"/>
      <c r="M318" s="70">
        <v>8276.298828125</v>
      </c>
      <c r="N318" s="70">
        <v>5474.57763671875</v>
      </c>
      <c r="O318" s="71"/>
      <c r="P318" s="72"/>
      <c r="Q318" s="72"/>
      <c r="R318" s="84"/>
      <c r="S318" s="48">
        <v>1</v>
      </c>
      <c r="T318" s="48">
        <v>0</v>
      </c>
      <c r="U318" s="49">
        <v>0</v>
      </c>
      <c r="V318" s="49">
        <v>1</v>
      </c>
      <c r="W318" s="49">
        <v>0</v>
      </c>
      <c r="X318" s="49">
        <v>0.99999899999999997</v>
      </c>
      <c r="Y318" s="49">
        <v>0</v>
      </c>
      <c r="Z318" s="49">
        <v>0</v>
      </c>
      <c r="AA318" s="73">
        <v>318</v>
      </c>
      <c r="AB318" s="73"/>
      <c r="AC318" s="74"/>
      <c r="AD318" s="76">
        <v>13897</v>
      </c>
      <c r="AE318" s="76">
        <v>16682</v>
      </c>
      <c r="AF318" s="76">
        <v>194657</v>
      </c>
      <c r="AG318" s="76">
        <v>41066</v>
      </c>
      <c r="AH318" s="76"/>
      <c r="AI318" s="76" t="s">
        <v>2116</v>
      </c>
      <c r="AJ318" s="76"/>
      <c r="AK318" s="79" t="s">
        <v>2480</v>
      </c>
      <c r="AL318" s="76"/>
      <c r="AM318" s="78">
        <v>41701.20857638889</v>
      </c>
      <c r="AN318" s="76" t="s">
        <v>493</v>
      </c>
      <c r="AO318" s="79" t="s">
        <v>3110</v>
      </c>
      <c r="AP318" s="76" t="s">
        <v>64</v>
      </c>
      <c r="AQ318" s="48"/>
      <c r="AR318" s="48"/>
      <c r="AS318" s="48"/>
      <c r="AT318" s="48"/>
      <c r="AU318" s="48"/>
      <c r="AV318" s="48"/>
      <c r="AW318" s="48"/>
      <c r="AX318" s="48"/>
      <c r="AY318" s="48"/>
      <c r="AZ318" s="48"/>
    </row>
    <row r="319" spans="1:52" x14ac:dyDescent="0.25">
      <c r="A319" s="63" t="s">
        <v>776</v>
      </c>
      <c r="B319" s="64"/>
      <c r="C319" s="64"/>
      <c r="D319" s="65"/>
      <c r="E319" s="86"/>
      <c r="F319" s="85" t="s">
        <v>2790</v>
      </c>
      <c r="G319" s="87"/>
      <c r="H319" s="67" t="s">
        <v>776</v>
      </c>
      <c r="I319" s="68"/>
      <c r="J319" s="88"/>
      <c r="K319" s="67" t="s">
        <v>3442</v>
      </c>
      <c r="L319" s="89"/>
      <c r="M319" s="70">
        <v>9472.572265625</v>
      </c>
      <c r="N319" s="70">
        <v>7070.314453125</v>
      </c>
      <c r="O319" s="71"/>
      <c r="P319" s="72"/>
      <c r="Q319" s="72"/>
      <c r="R319" s="84"/>
      <c r="S319" s="48">
        <v>1</v>
      </c>
      <c r="T319" s="48">
        <v>1</v>
      </c>
      <c r="U319" s="49">
        <v>0</v>
      </c>
      <c r="V319" s="49">
        <v>0</v>
      </c>
      <c r="W319" s="49">
        <v>0</v>
      </c>
      <c r="X319" s="49">
        <v>0.99999899999999997</v>
      </c>
      <c r="Y319" s="49">
        <v>0</v>
      </c>
      <c r="Z319" s="49" t="s">
        <v>3489</v>
      </c>
      <c r="AA319" s="73">
        <v>319</v>
      </c>
      <c r="AB319" s="73"/>
      <c r="AC319" s="74"/>
      <c r="AD319" s="76">
        <v>1690</v>
      </c>
      <c r="AE319" s="76">
        <v>1908</v>
      </c>
      <c r="AF319" s="76">
        <v>40636</v>
      </c>
      <c r="AG319" s="76">
        <v>4030</v>
      </c>
      <c r="AH319" s="76">
        <v>-28800</v>
      </c>
      <c r="AI319" s="76" t="s">
        <v>2117</v>
      </c>
      <c r="AJ319" s="76" t="s">
        <v>2310</v>
      </c>
      <c r="AK319" s="79" t="s">
        <v>2481</v>
      </c>
      <c r="AL319" s="76" t="s">
        <v>432</v>
      </c>
      <c r="AM319" s="78">
        <v>42797.439918981479</v>
      </c>
      <c r="AN319" s="76" t="s">
        <v>493</v>
      </c>
      <c r="AO319" s="79" t="s">
        <v>3111</v>
      </c>
      <c r="AP319" s="76" t="s">
        <v>65</v>
      </c>
      <c r="AQ319" s="48"/>
      <c r="AR319" s="48"/>
      <c r="AS319" s="48"/>
      <c r="AT319" s="48"/>
      <c r="AU319" s="48" t="s">
        <v>1303</v>
      </c>
      <c r="AV319" s="48" t="s">
        <v>1303</v>
      </c>
      <c r="AW319" s="93" t="s">
        <v>3735</v>
      </c>
      <c r="AX319" s="93" t="s">
        <v>3735</v>
      </c>
      <c r="AY319" s="93" t="s">
        <v>3944</v>
      </c>
      <c r="AZ319" s="93" t="s">
        <v>3944</v>
      </c>
    </row>
    <row r="320" spans="1:52" x14ac:dyDescent="0.25">
      <c r="A320" s="63" t="s">
        <v>777</v>
      </c>
      <c r="B320" s="64"/>
      <c r="C320" s="64"/>
      <c r="D320" s="65"/>
      <c r="E320" s="86"/>
      <c r="F320" s="85" t="s">
        <v>2791</v>
      </c>
      <c r="G320" s="87"/>
      <c r="H320" s="67" t="s">
        <v>777</v>
      </c>
      <c r="I320" s="68"/>
      <c r="J320" s="88"/>
      <c r="K320" s="67" t="s">
        <v>3443</v>
      </c>
      <c r="L320" s="89"/>
      <c r="M320" s="70">
        <v>8312.025390625</v>
      </c>
      <c r="N320" s="70">
        <v>1514.3651123046875</v>
      </c>
      <c r="O320" s="71"/>
      <c r="P320" s="72"/>
      <c r="Q320" s="72"/>
      <c r="R320" s="84"/>
      <c r="S320" s="48">
        <v>1</v>
      </c>
      <c r="T320" s="48">
        <v>1</v>
      </c>
      <c r="U320" s="49">
        <v>0</v>
      </c>
      <c r="V320" s="49">
        <v>0</v>
      </c>
      <c r="W320" s="49">
        <v>0</v>
      </c>
      <c r="X320" s="49">
        <v>0.99999899999999997</v>
      </c>
      <c r="Y320" s="49">
        <v>0</v>
      </c>
      <c r="Z320" s="49" t="s">
        <v>3489</v>
      </c>
      <c r="AA320" s="73">
        <v>320</v>
      </c>
      <c r="AB320" s="73"/>
      <c r="AC320" s="74"/>
      <c r="AD320" s="76">
        <v>3</v>
      </c>
      <c r="AE320" s="76">
        <v>10</v>
      </c>
      <c r="AF320" s="76">
        <v>2</v>
      </c>
      <c r="AG320" s="76">
        <v>7</v>
      </c>
      <c r="AH320" s="76"/>
      <c r="AI320" s="76" t="s">
        <v>2118</v>
      </c>
      <c r="AJ320" s="76" t="s">
        <v>2311</v>
      </c>
      <c r="AK320" s="76"/>
      <c r="AL320" s="76"/>
      <c r="AM320" s="78">
        <v>42981.484618055554</v>
      </c>
      <c r="AN320" s="76" t="s">
        <v>493</v>
      </c>
      <c r="AO320" s="79" t="s">
        <v>3112</v>
      </c>
      <c r="AP320" s="76" t="s">
        <v>65</v>
      </c>
      <c r="AQ320" s="48"/>
      <c r="AR320" s="48"/>
      <c r="AS320" s="48"/>
      <c r="AT320" s="48"/>
      <c r="AU320" s="48"/>
      <c r="AV320" s="48"/>
      <c r="AW320" s="93" t="s">
        <v>3736</v>
      </c>
      <c r="AX320" s="93" t="s">
        <v>3736</v>
      </c>
      <c r="AY320" s="93" t="s">
        <v>3945</v>
      </c>
      <c r="AZ320" s="93" t="s">
        <v>3945</v>
      </c>
    </row>
    <row r="321" spans="1:52" x14ac:dyDescent="0.25">
      <c r="A321" s="63" t="s">
        <v>778</v>
      </c>
      <c r="B321" s="64"/>
      <c r="C321" s="64"/>
      <c r="D321" s="65"/>
      <c r="E321" s="86"/>
      <c r="F321" s="85" t="s">
        <v>2792</v>
      </c>
      <c r="G321" s="87"/>
      <c r="H321" s="67" t="s">
        <v>778</v>
      </c>
      <c r="I321" s="68"/>
      <c r="J321" s="88"/>
      <c r="K321" s="67" t="s">
        <v>3444</v>
      </c>
      <c r="L321" s="89"/>
      <c r="M321" s="70">
        <v>7691.69921875</v>
      </c>
      <c r="N321" s="70">
        <v>8397.1376953125</v>
      </c>
      <c r="O321" s="71"/>
      <c r="P321" s="72"/>
      <c r="Q321" s="72"/>
      <c r="R321" s="84"/>
      <c r="S321" s="48">
        <v>0</v>
      </c>
      <c r="T321" s="48">
        <v>1</v>
      </c>
      <c r="U321" s="49">
        <v>0</v>
      </c>
      <c r="V321" s="49">
        <v>0.14285700000000001</v>
      </c>
      <c r="W321" s="49">
        <v>0</v>
      </c>
      <c r="X321" s="49">
        <v>0.65540500000000002</v>
      </c>
      <c r="Y321" s="49">
        <v>0</v>
      </c>
      <c r="Z321" s="49">
        <v>0</v>
      </c>
      <c r="AA321" s="73">
        <v>321</v>
      </c>
      <c r="AB321" s="73"/>
      <c r="AC321" s="74"/>
      <c r="AD321" s="76">
        <v>161</v>
      </c>
      <c r="AE321" s="76">
        <v>19</v>
      </c>
      <c r="AF321" s="76">
        <v>193</v>
      </c>
      <c r="AG321" s="76">
        <v>0</v>
      </c>
      <c r="AH321" s="76"/>
      <c r="AI321" s="76" t="s">
        <v>2119</v>
      </c>
      <c r="AJ321" s="76"/>
      <c r="AK321" s="76"/>
      <c r="AL321" s="76"/>
      <c r="AM321" s="78">
        <v>42752.629062499997</v>
      </c>
      <c r="AN321" s="76" t="s">
        <v>493</v>
      </c>
      <c r="AO321" s="79" t="s">
        <v>3113</v>
      </c>
      <c r="AP321" s="76" t="s">
        <v>65</v>
      </c>
      <c r="AQ321" s="48"/>
      <c r="AR321" s="48"/>
      <c r="AS321" s="48"/>
      <c r="AT321" s="48"/>
      <c r="AU321" s="48" t="s">
        <v>1259</v>
      </c>
      <c r="AV321" s="48" t="s">
        <v>1259</v>
      </c>
      <c r="AW321" s="93" t="s">
        <v>3603</v>
      </c>
      <c r="AX321" s="93" t="s">
        <v>3603</v>
      </c>
      <c r="AY321" s="93" t="s">
        <v>3813</v>
      </c>
      <c r="AZ321" s="93" t="s">
        <v>3813</v>
      </c>
    </row>
    <row r="322" spans="1:52" x14ac:dyDescent="0.25">
      <c r="A322" s="63" t="s">
        <v>779</v>
      </c>
      <c r="B322" s="64"/>
      <c r="C322" s="64"/>
      <c r="D322" s="65"/>
      <c r="E322" s="86"/>
      <c r="F322" s="85" t="s">
        <v>2793</v>
      </c>
      <c r="G322" s="87"/>
      <c r="H322" s="67" t="s">
        <v>779</v>
      </c>
      <c r="I322" s="68"/>
      <c r="J322" s="88"/>
      <c r="K322" s="67" t="s">
        <v>3445</v>
      </c>
      <c r="L322" s="89"/>
      <c r="M322" s="70">
        <v>3764.519287109375</v>
      </c>
      <c r="N322" s="70">
        <v>8162.5810546875</v>
      </c>
      <c r="O322" s="71"/>
      <c r="P322" s="72"/>
      <c r="Q322" s="72"/>
      <c r="R322" s="84"/>
      <c r="S322" s="48">
        <v>0</v>
      </c>
      <c r="T322" s="48">
        <v>1</v>
      </c>
      <c r="U322" s="49">
        <v>0</v>
      </c>
      <c r="V322" s="49">
        <v>1</v>
      </c>
      <c r="W322" s="49">
        <v>0</v>
      </c>
      <c r="X322" s="49">
        <v>0.99999899999999997</v>
      </c>
      <c r="Y322" s="49">
        <v>0</v>
      </c>
      <c r="Z322" s="49">
        <v>0</v>
      </c>
      <c r="AA322" s="73">
        <v>322</v>
      </c>
      <c r="AB322" s="73"/>
      <c r="AC322" s="74"/>
      <c r="AD322" s="76">
        <v>3766</v>
      </c>
      <c r="AE322" s="76">
        <v>32728</v>
      </c>
      <c r="AF322" s="76">
        <v>70008</v>
      </c>
      <c r="AG322" s="76">
        <v>13875</v>
      </c>
      <c r="AH322" s="76"/>
      <c r="AI322" s="76" t="s">
        <v>2120</v>
      </c>
      <c r="AJ322" s="76"/>
      <c r="AK322" s="79" t="s">
        <v>2482</v>
      </c>
      <c r="AL322" s="76"/>
      <c r="AM322" s="78">
        <v>40550.933865740742</v>
      </c>
      <c r="AN322" s="76" t="s">
        <v>493</v>
      </c>
      <c r="AO322" s="79" t="s">
        <v>3114</v>
      </c>
      <c r="AP322" s="76" t="s">
        <v>65</v>
      </c>
      <c r="AQ322" s="48" t="s">
        <v>1201</v>
      </c>
      <c r="AR322" s="48" t="s">
        <v>1201</v>
      </c>
      <c r="AS322" s="48" t="s">
        <v>264</v>
      </c>
      <c r="AT322" s="48" t="s">
        <v>264</v>
      </c>
      <c r="AU322" s="48"/>
      <c r="AV322" s="48"/>
      <c r="AW322" s="93" t="s">
        <v>3737</v>
      </c>
      <c r="AX322" s="93" t="s">
        <v>3737</v>
      </c>
      <c r="AY322" s="93" t="s">
        <v>3946</v>
      </c>
      <c r="AZ322" s="93" t="s">
        <v>3946</v>
      </c>
    </row>
    <row r="323" spans="1:52" x14ac:dyDescent="0.25">
      <c r="A323" s="63" t="s">
        <v>876</v>
      </c>
      <c r="B323" s="64"/>
      <c r="C323" s="64"/>
      <c r="D323" s="65"/>
      <c r="E323" s="86"/>
      <c r="F323" s="85" t="s">
        <v>2794</v>
      </c>
      <c r="G323" s="87"/>
      <c r="H323" s="67" t="s">
        <v>876</v>
      </c>
      <c r="I323" s="68"/>
      <c r="J323" s="88"/>
      <c r="K323" s="67" t="s">
        <v>3446</v>
      </c>
      <c r="L323" s="89"/>
      <c r="M323" s="70">
        <v>6029.208984375</v>
      </c>
      <c r="N323" s="70">
        <v>9472.263671875</v>
      </c>
      <c r="O323" s="71"/>
      <c r="P323" s="72"/>
      <c r="Q323" s="72"/>
      <c r="R323" s="84"/>
      <c r="S323" s="48">
        <v>1</v>
      </c>
      <c r="T323" s="48">
        <v>0</v>
      </c>
      <c r="U323" s="49">
        <v>0</v>
      </c>
      <c r="V323" s="49">
        <v>1</v>
      </c>
      <c r="W323" s="49">
        <v>0</v>
      </c>
      <c r="X323" s="49">
        <v>0.99999899999999997</v>
      </c>
      <c r="Y323" s="49">
        <v>0</v>
      </c>
      <c r="Z323" s="49">
        <v>0</v>
      </c>
      <c r="AA323" s="73">
        <v>323</v>
      </c>
      <c r="AB323" s="73"/>
      <c r="AC323" s="74"/>
      <c r="AD323" s="76">
        <v>273</v>
      </c>
      <c r="AE323" s="76">
        <v>2791698</v>
      </c>
      <c r="AF323" s="76">
        <v>437772</v>
      </c>
      <c r="AG323" s="76">
        <v>59</v>
      </c>
      <c r="AH323" s="76">
        <v>3600</v>
      </c>
      <c r="AI323" s="76" t="s">
        <v>2121</v>
      </c>
      <c r="AJ323" s="76" t="s">
        <v>2312</v>
      </c>
      <c r="AK323" s="79" t="s">
        <v>2483</v>
      </c>
      <c r="AL323" s="76" t="s">
        <v>2508</v>
      </c>
      <c r="AM323" s="78">
        <v>39826.490613425929</v>
      </c>
      <c r="AN323" s="76" t="s">
        <v>493</v>
      </c>
      <c r="AO323" s="79" t="s">
        <v>3115</v>
      </c>
      <c r="AP323" s="76" t="s">
        <v>64</v>
      </c>
      <c r="AQ323" s="48"/>
      <c r="AR323" s="48"/>
      <c r="AS323" s="48"/>
      <c r="AT323" s="48"/>
      <c r="AU323" s="48"/>
      <c r="AV323" s="48"/>
      <c r="AW323" s="48"/>
      <c r="AX323" s="48"/>
      <c r="AY323" s="48"/>
      <c r="AZ323" s="48"/>
    </row>
    <row r="324" spans="1:52" x14ac:dyDescent="0.25">
      <c r="A324" s="63" t="s">
        <v>780</v>
      </c>
      <c r="B324" s="64"/>
      <c r="C324" s="64"/>
      <c r="D324" s="65"/>
      <c r="E324" s="86"/>
      <c r="F324" s="85" t="s">
        <v>2795</v>
      </c>
      <c r="G324" s="87"/>
      <c r="H324" s="67" t="s">
        <v>780</v>
      </c>
      <c r="I324" s="68"/>
      <c r="J324" s="88"/>
      <c r="K324" s="67" t="s">
        <v>3447</v>
      </c>
      <c r="L324" s="89"/>
      <c r="M324" s="70">
        <v>941.24420166015625</v>
      </c>
      <c r="N324" s="70">
        <v>2836.359130859375</v>
      </c>
      <c r="O324" s="71"/>
      <c r="P324" s="72"/>
      <c r="Q324" s="72"/>
      <c r="R324" s="84"/>
      <c r="S324" s="48">
        <v>0</v>
      </c>
      <c r="T324" s="48">
        <v>2</v>
      </c>
      <c r="U324" s="49">
        <v>2</v>
      </c>
      <c r="V324" s="49">
        <v>0.5</v>
      </c>
      <c r="W324" s="49">
        <v>0</v>
      </c>
      <c r="X324" s="49">
        <v>1.459457</v>
      </c>
      <c r="Y324" s="49">
        <v>0</v>
      </c>
      <c r="Z324" s="49">
        <v>0</v>
      </c>
      <c r="AA324" s="73">
        <v>324</v>
      </c>
      <c r="AB324" s="73"/>
      <c r="AC324" s="74"/>
      <c r="AD324" s="76">
        <v>1524</v>
      </c>
      <c r="AE324" s="76">
        <v>5363</v>
      </c>
      <c r="AF324" s="76">
        <v>19812</v>
      </c>
      <c r="AG324" s="76">
        <v>1405</v>
      </c>
      <c r="AH324" s="76">
        <v>3600</v>
      </c>
      <c r="AI324" s="76" t="s">
        <v>2122</v>
      </c>
      <c r="AJ324" s="76" t="s">
        <v>2313</v>
      </c>
      <c r="AK324" s="79" t="s">
        <v>2484</v>
      </c>
      <c r="AL324" s="76" t="s">
        <v>2509</v>
      </c>
      <c r="AM324" s="78">
        <v>40911.406261574077</v>
      </c>
      <c r="AN324" s="76" t="s">
        <v>493</v>
      </c>
      <c r="AO324" s="79" t="s">
        <v>3116</v>
      </c>
      <c r="AP324" s="76" t="s">
        <v>65</v>
      </c>
      <c r="AQ324" s="48" t="s">
        <v>1202</v>
      </c>
      <c r="AR324" s="48" t="s">
        <v>1202</v>
      </c>
      <c r="AS324" s="48" t="s">
        <v>1236</v>
      </c>
      <c r="AT324" s="48" t="s">
        <v>1236</v>
      </c>
      <c r="AU324" s="48"/>
      <c r="AV324" s="48"/>
      <c r="AW324" s="93" t="s">
        <v>3738</v>
      </c>
      <c r="AX324" s="93" t="s">
        <v>3738</v>
      </c>
      <c r="AY324" s="93" t="s">
        <v>3947</v>
      </c>
      <c r="AZ324" s="93" t="s">
        <v>3947</v>
      </c>
    </row>
    <row r="325" spans="1:52" x14ac:dyDescent="0.25">
      <c r="A325" s="63" t="s">
        <v>877</v>
      </c>
      <c r="B325" s="64"/>
      <c r="C325" s="64"/>
      <c r="D325" s="65"/>
      <c r="E325" s="86"/>
      <c r="F325" s="85" t="s">
        <v>2796</v>
      </c>
      <c r="G325" s="87"/>
      <c r="H325" s="67" t="s">
        <v>877</v>
      </c>
      <c r="I325" s="68"/>
      <c r="J325" s="88"/>
      <c r="K325" s="67" t="s">
        <v>3448</v>
      </c>
      <c r="L325" s="89"/>
      <c r="M325" s="70">
        <v>4866.95458984375</v>
      </c>
      <c r="N325" s="70">
        <v>2356.77197265625</v>
      </c>
      <c r="O325" s="71"/>
      <c r="P325" s="72"/>
      <c r="Q325" s="72"/>
      <c r="R325" s="84"/>
      <c r="S325" s="48">
        <v>1</v>
      </c>
      <c r="T325" s="48">
        <v>0</v>
      </c>
      <c r="U325" s="49">
        <v>0</v>
      </c>
      <c r="V325" s="49">
        <v>0.33333299999999999</v>
      </c>
      <c r="W325" s="49">
        <v>0</v>
      </c>
      <c r="X325" s="49">
        <v>0.77026899999999998</v>
      </c>
      <c r="Y325" s="49">
        <v>0</v>
      </c>
      <c r="Z325" s="49">
        <v>0</v>
      </c>
      <c r="AA325" s="73">
        <v>325</v>
      </c>
      <c r="AB325" s="73"/>
      <c r="AC325" s="74"/>
      <c r="AD325" s="76">
        <v>201</v>
      </c>
      <c r="AE325" s="76">
        <v>60928</v>
      </c>
      <c r="AF325" s="76">
        <v>1465</v>
      </c>
      <c r="AG325" s="76">
        <v>414</v>
      </c>
      <c r="AH325" s="76">
        <v>0</v>
      </c>
      <c r="AI325" s="76" t="s">
        <v>2123</v>
      </c>
      <c r="AJ325" s="76" t="s">
        <v>373</v>
      </c>
      <c r="AK325" s="79" t="s">
        <v>2485</v>
      </c>
      <c r="AL325" s="76" t="s">
        <v>446</v>
      </c>
      <c r="AM325" s="78">
        <v>42381.679918981485</v>
      </c>
      <c r="AN325" s="76" t="s">
        <v>493</v>
      </c>
      <c r="AO325" s="79" t="s">
        <v>3117</v>
      </c>
      <c r="AP325" s="76" t="s">
        <v>64</v>
      </c>
      <c r="AQ325" s="48"/>
      <c r="AR325" s="48"/>
      <c r="AS325" s="48"/>
      <c r="AT325" s="48"/>
      <c r="AU325" s="48"/>
      <c r="AV325" s="48"/>
      <c r="AW325" s="48"/>
      <c r="AX325" s="48"/>
      <c r="AY325" s="48"/>
      <c r="AZ325" s="48"/>
    </row>
    <row r="326" spans="1:52" x14ac:dyDescent="0.25">
      <c r="A326" s="63" t="s">
        <v>878</v>
      </c>
      <c r="B326" s="64"/>
      <c r="C326" s="64"/>
      <c r="D326" s="65"/>
      <c r="E326" s="86"/>
      <c r="F326" s="85" t="s">
        <v>2797</v>
      </c>
      <c r="G326" s="87"/>
      <c r="H326" s="67" t="s">
        <v>878</v>
      </c>
      <c r="I326" s="68"/>
      <c r="J326" s="88"/>
      <c r="K326" s="67" t="s">
        <v>3449</v>
      </c>
      <c r="L326" s="89"/>
      <c r="M326" s="70">
        <v>814.09600830078125</v>
      </c>
      <c r="N326" s="70">
        <v>5739.7666015625</v>
      </c>
      <c r="O326" s="71"/>
      <c r="P326" s="72"/>
      <c r="Q326" s="72"/>
      <c r="R326" s="84"/>
      <c r="S326" s="48">
        <v>1</v>
      </c>
      <c r="T326" s="48">
        <v>0</v>
      </c>
      <c r="U326" s="49">
        <v>0</v>
      </c>
      <c r="V326" s="49">
        <v>0.33333299999999999</v>
      </c>
      <c r="W326" s="49">
        <v>0</v>
      </c>
      <c r="X326" s="49">
        <v>0.77026899999999998</v>
      </c>
      <c r="Y326" s="49">
        <v>0</v>
      </c>
      <c r="Z326" s="49">
        <v>0</v>
      </c>
      <c r="AA326" s="73">
        <v>326</v>
      </c>
      <c r="AB326" s="73"/>
      <c r="AC326" s="74"/>
      <c r="AD326" s="76">
        <v>2507</v>
      </c>
      <c r="AE326" s="76">
        <v>2215</v>
      </c>
      <c r="AF326" s="76">
        <v>6797</v>
      </c>
      <c r="AG326" s="76">
        <v>1484</v>
      </c>
      <c r="AH326" s="76"/>
      <c r="AI326" s="76" t="s">
        <v>2124</v>
      </c>
      <c r="AJ326" s="76" t="s">
        <v>2314</v>
      </c>
      <c r="AK326" s="76"/>
      <c r="AL326" s="76"/>
      <c r="AM326" s="78">
        <v>41607.838564814818</v>
      </c>
      <c r="AN326" s="76" t="s">
        <v>493</v>
      </c>
      <c r="AO326" s="79" t="s">
        <v>3118</v>
      </c>
      <c r="AP326" s="76" t="s">
        <v>64</v>
      </c>
      <c r="AQ326" s="48"/>
      <c r="AR326" s="48"/>
      <c r="AS326" s="48"/>
      <c r="AT326" s="48"/>
      <c r="AU326" s="48"/>
      <c r="AV326" s="48"/>
      <c r="AW326" s="48"/>
      <c r="AX326" s="48"/>
      <c r="AY326" s="48"/>
      <c r="AZ326" s="48"/>
    </row>
    <row r="327" spans="1:52" x14ac:dyDescent="0.25">
      <c r="A327" s="63" t="s">
        <v>781</v>
      </c>
      <c r="B327" s="64"/>
      <c r="C327" s="64"/>
      <c r="D327" s="65"/>
      <c r="E327" s="86"/>
      <c r="F327" s="85" t="s">
        <v>2798</v>
      </c>
      <c r="G327" s="87"/>
      <c r="H327" s="67" t="s">
        <v>781</v>
      </c>
      <c r="I327" s="68"/>
      <c r="J327" s="88"/>
      <c r="K327" s="67" t="s">
        <v>3450</v>
      </c>
      <c r="L327" s="89"/>
      <c r="M327" s="70">
        <v>3096.625732421875</v>
      </c>
      <c r="N327" s="70">
        <v>8287.99609375</v>
      </c>
      <c r="O327" s="71"/>
      <c r="P327" s="72"/>
      <c r="Q327" s="72"/>
      <c r="R327" s="84"/>
      <c r="S327" s="48">
        <v>0</v>
      </c>
      <c r="T327" s="48">
        <v>1</v>
      </c>
      <c r="U327" s="49">
        <v>0</v>
      </c>
      <c r="V327" s="49">
        <v>1</v>
      </c>
      <c r="W327" s="49">
        <v>0</v>
      </c>
      <c r="X327" s="49">
        <v>0.99999899999999997</v>
      </c>
      <c r="Y327" s="49">
        <v>0</v>
      </c>
      <c r="Z327" s="49">
        <v>0</v>
      </c>
      <c r="AA327" s="73">
        <v>327</v>
      </c>
      <c r="AB327" s="73"/>
      <c r="AC327" s="74"/>
      <c r="AD327" s="76">
        <v>1477</v>
      </c>
      <c r="AE327" s="76">
        <v>1479</v>
      </c>
      <c r="AF327" s="76">
        <v>62208</v>
      </c>
      <c r="AG327" s="76">
        <v>3114</v>
      </c>
      <c r="AH327" s="76">
        <v>32400</v>
      </c>
      <c r="AI327" s="76" t="s">
        <v>2125</v>
      </c>
      <c r="AJ327" s="76" t="s">
        <v>2315</v>
      </c>
      <c r="AK327" s="79" t="s">
        <v>2486</v>
      </c>
      <c r="AL327" s="76" t="s">
        <v>439</v>
      </c>
      <c r="AM327" s="78">
        <v>40010.506273148145</v>
      </c>
      <c r="AN327" s="76" t="s">
        <v>493</v>
      </c>
      <c r="AO327" s="79" t="s">
        <v>3119</v>
      </c>
      <c r="AP327" s="76" t="s">
        <v>65</v>
      </c>
      <c r="AQ327" s="48"/>
      <c r="AR327" s="48"/>
      <c r="AS327" s="48"/>
      <c r="AT327" s="48"/>
      <c r="AU327" s="48"/>
      <c r="AV327" s="48"/>
      <c r="AW327" s="93" t="s">
        <v>3739</v>
      </c>
      <c r="AX327" s="93" t="s">
        <v>3739</v>
      </c>
      <c r="AY327" s="93" t="s">
        <v>3948</v>
      </c>
      <c r="AZ327" s="93" t="s">
        <v>3948</v>
      </c>
    </row>
    <row r="328" spans="1:52" x14ac:dyDescent="0.25">
      <c r="A328" s="63" t="s">
        <v>879</v>
      </c>
      <c r="B328" s="64"/>
      <c r="C328" s="64"/>
      <c r="D328" s="65"/>
      <c r="E328" s="86"/>
      <c r="F328" s="85" t="s">
        <v>2799</v>
      </c>
      <c r="G328" s="87"/>
      <c r="H328" s="67" t="s">
        <v>879</v>
      </c>
      <c r="I328" s="68"/>
      <c r="J328" s="88"/>
      <c r="K328" s="67" t="s">
        <v>3451</v>
      </c>
      <c r="L328" s="89"/>
      <c r="M328" s="70">
        <v>6020.32080078125</v>
      </c>
      <c r="N328" s="70">
        <v>5682.73974609375</v>
      </c>
      <c r="O328" s="71"/>
      <c r="P328" s="72"/>
      <c r="Q328" s="72"/>
      <c r="R328" s="84"/>
      <c r="S328" s="48">
        <v>1</v>
      </c>
      <c r="T328" s="48">
        <v>0</v>
      </c>
      <c r="U328" s="49">
        <v>0</v>
      </c>
      <c r="V328" s="49">
        <v>1</v>
      </c>
      <c r="W328" s="49">
        <v>0</v>
      </c>
      <c r="X328" s="49">
        <v>0.99999899999999997</v>
      </c>
      <c r="Y328" s="49">
        <v>0</v>
      </c>
      <c r="Z328" s="49">
        <v>0</v>
      </c>
      <c r="AA328" s="73">
        <v>328</v>
      </c>
      <c r="AB328" s="73"/>
      <c r="AC328" s="74"/>
      <c r="AD328" s="76">
        <v>4127</v>
      </c>
      <c r="AE328" s="76">
        <v>58697</v>
      </c>
      <c r="AF328" s="76">
        <v>80285</v>
      </c>
      <c r="AG328" s="76">
        <v>51</v>
      </c>
      <c r="AH328" s="76">
        <v>32400</v>
      </c>
      <c r="AI328" s="76" t="s">
        <v>2126</v>
      </c>
      <c r="AJ328" s="76" t="s">
        <v>439</v>
      </c>
      <c r="AK328" s="79" t="s">
        <v>2487</v>
      </c>
      <c r="AL328" s="76" t="s">
        <v>439</v>
      </c>
      <c r="AM328" s="78">
        <v>40016.587453703702</v>
      </c>
      <c r="AN328" s="76" t="s">
        <v>493</v>
      </c>
      <c r="AO328" s="79" t="s">
        <v>3120</v>
      </c>
      <c r="AP328" s="76" t="s">
        <v>64</v>
      </c>
      <c r="AQ328" s="48"/>
      <c r="AR328" s="48"/>
      <c r="AS328" s="48"/>
      <c r="AT328" s="48"/>
      <c r="AU328" s="48"/>
      <c r="AV328" s="48"/>
      <c r="AW328" s="48"/>
      <c r="AX328" s="48"/>
      <c r="AY328" s="48"/>
      <c r="AZ328" s="48"/>
    </row>
    <row r="329" spans="1:52" x14ac:dyDescent="0.25">
      <c r="A329" s="63" t="s">
        <v>782</v>
      </c>
      <c r="B329" s="64"/>
      <c r="C329" s="64"/>
      <c r="D329" s="65"/>
      <c r="E329" s="86"/>
      <c r="F329" s="85" t="s">
        <v>2800</v>
      </c>
      <c r="G329" s="87"/>
      <c r="H329" s="67" t="s">
        <v>782</v>
      </c>
      <c r="I329" s="68"/>
      <c r="J329" s="88"/>
      <c r="K329" s="67" t="s">
        <v>3452</v>
      </c>
      <c r="L329" s="89"/>
      <c r="M329" s="70">
        <v>8884.1396484375</v>
      </c>
      <c r="N329" s="70">
        <v>2052.64599609375</v>
      </c>
      <c r="O329" s="71"/>
      <c r="P329" s="72"/>
      <c r="Q329" s="72"/>
      <c r="R329" s="84"/>
      <c r="S329" s="48">
        <v>1</v>
      </c>
      <c r="T329" s="48">
        <v>1</v>
      </c>
      <c r="U329" s="49">
        <v>0</v>
      </c>
      <c r="V329" s="49">
        <v>0</v>
      </c>
      <c r="W329" s="49">
        <v>0</v>
      </c>
      <c r="X329" s="49">
        <v>0.99999899999999997</v>
      </c>
      <c r="Y329" s="49">
        <v>0</v>
      </c>
      <c r="Z329" s="49" t="s">
        <v>3489</v>
      </c>
      <c r="AA329" s="73">
        <v>329</v>
      </c>
      <c r="AB329" s="73"/>
      <c r="AC329" s="74"/>
      <c r="AD329" s="76">
        <v>1083</v>
      </c>
      <c r="AE329" s="76">
        <v>1090</v>
      </c>
      <c r="AF329" s="76">
        <v>211</v>
      </c>
      <c r="AG329" s="76">
        <v>55</v>
      </c>
      <c r="AH329" s="76"/>
      <c r="AI329" s="76" t="s">
        <v>2127</v>
      </c>
      <c r="AJ329" s="76"/>
      <c r="AK329" s="79" t="s">
        <v>2488</v>
      </c>
      <c r="AL329" s="76"/>
      <c r="AM329" s="78">
        <v>42959.324513888889</v>
      </c>
      <c r="AN329" s="76" t="s">
        <v>493</v>
      </c>
      <c r="AO329" s="79" t="s">
        <v>3121</v>
      </c>
      <c r="AP329" s="76" t="s">
        <v>65</v>
      </c>
      <c r="AQ329" s="48" t="s">
        <v>1203</v>
      </c>
      <c r="AR329" s="48" t="s">
        <v>1203</v>
      </c>
      <c r="AS329" s="48" t="s">
        <v>264</v>
      </c>
      <c r="AT329" s="48" t="s">
        <v>264</v>
      </c>
      <c r="AU329" s="48"/>
      <c r="AV329" s="48"/>
      <c r="AW329" s="93" t="s">
        <v>3740</v>
      </c>
      <c r="AX329" s="93" t="s">
        <v>3740</v>
      </c>
      <c r="AY329" s="93" t="s">
        <v>3949</v>
      </c>
      <c r="AZ329" s="93" t="s">
        <v>3949</v>
      </c>
    </row>
    <row r="330" spans="1:52" x14ac:dyDescent="0.25">
      <c r="A330" s="63" t="s">
        <v>783</v>
      </c>
      <c r="B330" s="64"/>
      <c r="C330" s="64"/>
      <c r="D330" s="65"/>
      <c r="E330" s="86"/>
      <c r="F330" s="85" t="s">
        <v>2801</v>
      </c>
      <c r="G330" s="87"/>
      <c r="H330" s="67" t="s">
        <v>783</v>
      </c>
      <c r="I330" s="68"/>
      <c r="J330" s="88"/>
      <c r="K330" s="67" t="s">
        <v>3453</v>
      </c>
      <c r="L330" s="89"/>
      <c r="M330" s="70">
        <v>96.188484191894531</v>
      </c>
      <c r="N330" s="70">
        <v>4053.81494140625</v>
      </c>
      <c r="O330" s="71"/>
      <c r="P330" s="72"/>
      <c r="Q330" s="72"/>
      <c r="R330" s="84"/>
      <c r="S330" s="48">
        <v>0</v>
      </c>
      <c r="T330" s="48">
        <v>1</v>
      </c>
      <c r="U330" s="49">
        <v>0</v>
      </c>
      <c r="V330" s="49">
        <v>1</v>
      </c>
      <c r="W330" s="49">
        <v>0</v>
      </c>
      <c r="X330" s="49">
        <v>0.99999899999999997</v>
      </c>
      <c r="Y330" s="49">
        <v>0</v>
      </c>
      <c r="Z330" s="49">
        <v>0</v>
      </c>
      <c r="AA330" s="73">
        <v>330</v>
      </c>
      <c r="AB330" s="73"/>
      <c r="AC330" s="74"/>
      <c r="AD330" s="76">
        <v>2151</v>
      </c>
      <c r="AE330" s="76">
        <v>1406</v>
      </c>
      <c r="AF330" s="76">
        <v>135979</v>
      </c>
      <c r="AG330" s="76">
        <v>102647</v>
      </c>
      <c r="AH330" s="76">
        <v>-32400</v>
      </c>
      <c r="AI330" s="76" t="s">
        <v>2128</v>
      </c>
      <c r="AJ330" s="76" t="s">
        <v>2316</v>
      </c>
      <c r="AK330" s="76"/>
      <c r="AL330" s="76" t="s">
        <v>451</v>
      </c>
      <c r="AM330" s="78">
        <v>39897.626539351855</v>
      </c>
      <c r="AN330" s="76" t="s">
        <v>493</v>
      </c>
      <c r="AO330" s="79" t="s">
        <v>3122</v>
      </c>
      <c r="AP330" s="76" t="s">
        <v>65</v>
      </c>
      <c r="AQ330" s="48" t="s">
        <v>1204</v>
      </c>
      <c r="AR330" s="48" t="s">
        <v>1204</v>
      </c>
      <c r="AS330" s="48" t="s">
        <v>267</v>
      </c>
      <c r="AT330" s="48" t="s">
        <v>267</v>
      </c>
      <c r="AU330" s="48" t="s">
        <v>1304</v>
      </c>
      <c r="AV330" s="48" t="s">
        <v>1304</v>
      </c>
      <c r="AW330" s="93" t="s">
        <v>3741</v>
      </c>
      <c r="AX330" s="93" t="s">
        <v>3741</v>
      </c>
      <c r="AY330" s="93" t="s">
        <v>3950</v>
      </c>
      <c r="AZ330" s="93" t="s">
        <v>3950</v>
      </c>
    </row>
    <row r="331" spans="1:52" x14ac:dyDescent="0.25">
      <c r="A331" s="63" t="s">
        <v>880</v>
      </c>
      <c r="B331" s="64"/>
      <c r="C331" s="64"/>
      <c r="D331" s="65"/>
      <c r="E331" s="86"/>
      <c r="F331" s="85" t="s">
        <v>2802</v>
      </c>
      <c r="G331" s="87"/>
      <c r="H331" s="67" t="s">
        <v>880</v>
      </c>
      <c r="I331" s="68"/>
      <c r="J331" s="88"/>
      <c r="K331" s="67" t="s">
        <v>3454</v>
      </c>
      <c r="L331" s="89"/>
      <c r="M331" s="70">
        <v>400.86614990234375</v>
      </c>
      <c r="N331" s="70">
        <v>5810.38037109375</v>
      </c>
      <c r="O331" s="71"/>
      <c r="P331" s="72"/>
      <c r="Q331" s="72"/>
      <c r="R331" s="84"/>
      <c r="S331" s="48">
        <v>1</v>
      </c>
      <c r="T331" s="48">
        <v>0</v>
      </c>
      <c r="U331" s="49">
        <v>0</v>
      </c>
      <c r="V331" s="49">
        <v>1</v>
      </c>
      <c r="W331" s="49">
        <v>0</v>
      </c>
      <c r="X331" s="49">
        <v>0.99999899999999997</v>
      </c>
      <c r="Y331" s="49">
        <v>0</v>
      </c>
      <c r="Z331" s="49">
        <v>0</v>
      </c>
      <c r="AA331" s="73">
        <v>331</v>
      </c>
      <c r="AB331" s="73"/>
      <c r="AC331" s="74"/>
      <c r="AD331" s="76">
        <v>1107</v>
      </c>
      <c r="AE331" s="76">
        <v>2707</v>
      </c>
      <c r="AF331" s="76">
        <v>621708</v>
      </c>
      <c r="AG331" s="76">
        <v>8</v>
      </c>
      <c r="AH331" s="76">
        <v>-28800</v>
      </c>
      <c r="AI331" s="76" t="s">
        <v>2129</v>
      </c>
      <c r="AJ331" s="76" t="s">
        <v>2317</v>
      </c>
      <c r="AK331" s="79" t="s">
        <v>2489</v>
      </c>
      <c r="AL331" s="76" t="s">
        <v>2521</v>
      </c>
      <c r="AM331" s="78">
        <v>40338.781342592592</v>
      </c>
      <c r="AN331" s="76" t="s">
        <v>493</v>
      </c>
      <c r="AO331" s="79" t="s">
        <v>3123</v>
      </c>
      <c r="AP331" s="76" t="s">
        <v>64</v>
      </c>
      <c r="AQ331" s="48"/>
      <c r="AR331" s="48"/>
      <c r="AS331" s="48"/>
      <c r="AT331" s="48"/>
      <c r="AU331" s="48"/>
      <c r="AV331" s="48"/>
      <c r="AW331" s="48"/>
      <c r="AX331" s="48"/>
      <c r="AY331" s="48"/>
      <c r="AZ331" s="48"/>
    </row>
    <row r="332" spans="1:52" x14ac:dyDescent="0.25">
      <c r="A332" s="63" t="s">
        <v>784</v>
      </c>
      <c r="B332" s="64"/>
      <c r="C332" s="64"/>
      <c r="D332" s="65"/>
      <c r="E332" s="86"/>
      <c r="F332" s="85" t="s">
        <v>2803</v>
      </c>
      <c r="G332" s="87"/>
      <c r="H332" s="67" t="s">
        <v>784</v>
      </c>
      <c r="I332" s="68"/>
      <c r="J332" s="88"/>
      <c r="K332" s="67" t="s">
        <v>3455</v>
      </c>
      <c r="L332" s="89"/>
      <c r="M332" s="70">
        <v>8870.0107421875</v>
      </c>
      <c r="N332" s="70">
        <v>1485.690673828125</v>
      </c>
      <c r="O332" s="71"/>
      <c r="P332" s="72"/>
      <c r="Q332" s="72"/>
      <c r="R332" s="84"/>
      <c r="S332" s="48">
        <v>0</v>
      </c>
      <c r="T332" s="48">
        <v>1</v>
      </c>
      <c r="U332" s="49">
        <v>0</v>
      </c>
      <c r="V332" s="49">
        <v>1.1235999999999999E-2</v>
      </c>
      <c r="W332" s="49">
        <v>2.1739000000000001E-2</v>
      </c>
      <c r="X332" s="49">
        <v>0.55074999999999996</v>
      </c>
      <c r="Y332" s="49">
        <v>0</v>
      </c>
      <c r="Z332" s="49">
        <v>0</v>
      </c>
      <c r="AA332" s="73">
        <v>332</v>
      </c>
      <c r="AB332" s="73"/>
      <c r="AC332" s="74"/>
      <c r="AD332" s="76">
        <v>29</v>
      </c>
      <c r="AE332" s="76">
        <v>0</v>
      </c>
      <c r="AF332" s="76">
        <v>57</v>
      </c>
      <c r="AG332" s="76">
        <v>24</v>
      </c>
      <c r="AH332" s="76"/>
      <c r="AI332" s="76"/>
      <c r="AJ332" s="76" t="s">
        <v>2318</v>
      </c>
      <c r="AK332" s="76"/>
      <c r="AL332" s="76"/>
      <c r="AM332" s="78">
        <v>43073.169131944444</v>
      </c>
      <c r="AN332" s="76" t="s">
        <v>493</v>
      </c>
      <c r="AO332" s="79" t="s">
        <v>3124</v>
      </c>
      <c r="AP332" s="76" t="s">
        <v>65</v>
      </c>
      <c r="AQ332" s="48" t="s">
        <v>252</v>
      </c>
      <c r="AR332" s="48" t="s">
        <v>252</v>
      </c>
      <c r="AS332" s="48" t="s">
        <v>266</v>
      </c>
      <c r="AT332" s="48" t="s">
        <v>266</v>
      </c>
      <c r="AU332" s="48"/>
      <c r="AV332" s="48"/>
      <c r="AW332" s="93" t="s">
        <v>3565</v>
      </c>
      <c r="AX332" s="93" t="s">
        <v>3565</v>
      </c>
      <c r="AY332" s="93" t="s">
        <v>3775</v>
      </c>
      <c r="AZ332" s="93" t="s">
        <v>3775</v>
      </c>
    </row>
    <row r="333" spans="1:52" x14ac:dyDescent="0.25">
      <c r="A333" s="63" t="s">
        <v>785</v>
      </c>
      <c r="B333" s="64"/>
      <c r="C333" s="64"/>
      <c r="D333" s="65"/>
      <c r="E333" s="86"/>
      <c r="F333" s="85" t="s">
        <v>2804</v>
      </c>
      <c r="G333" s="87"/>
      <c r="H333" s="67" t="s">
        <v>785</v>
      </c>
      <c r="I333" s="68"/>
      <c r="J333" s="88"/>
      <c r="K333" s="67" t="s">
        <v>3456</v>
      </c>
      <c r="L333" s="89"/>
      <c r="M333" s="70">
        <v>9090.755859375</v>
      </c>
      <c r="N333" s="70">
        <v>8766.46484375</v>
      </c>
      <c r="O333" s="71"/>
      <c r="P333" s="72"/>
      <c r="Q333" s="72"/>
      <c r="R333" s="84"/>
      <c r="S333" s="48">
        <v>0</v>
      </c>
      <c r="T333" s="48">
        <v>1</v>
      </c>
      <c r="U333" s="49">
        <v>0</v>
      </c>
      <c r="V333" s="49">
        <v>1</v>
      </c>
      <c r="W333" s="49">
        <v>0</v>
      </c>
      <c r="X333" s="49">
        <v>0.99999899999999997</v>
      </c>
      <c r="Y333" s="49">
        <v>0</v>
      </c>
      <c r="Z333" s="49">
        <v>0</v>
      </c>
      <c r="AA333" s="73">
        <v>333</v>
      </c>
      <c r="AB333" s="73"/>
      <c r="AC333" s="74"/>
      <c r="AD333" s="76">
        <v>729</v>
      </c>
      <c r="AE333" s="76">
        <v>942</v>
      </c>
      <c r="AF333" s="76">
        <v>29524</v>
      </c>
      <c r="AG333" s="76">
        <v>19024</v>
      </c>
      <c r="AH333" s="76">
        <v>-28800</v>
      </c>
      <c r="AI333" s="76" t="s">
        <v>2130</v>
      </c>
      <c r="AJ333" s="76" t="s">
        <v>2319</v>
      </c>
      <c r="AK333" s="76"/>
      <c r="AL333" s="76" t="s">
        <v>432</v>
      </c>
      <c r="AM333" s="78">
        <v>42208.492893518516</v>
      </c>
      <c r="AN333" s="76" t="s">
        <v>493</v>
      </c>
      <c r="AO333" s="79" t="s">
        <v>3125</v>
      </c>
      <c r="AP333" s="76" t="s">
        <v>65</v>
      </c>
      <c r="AQ333" s="48"/>
      <c r="AR333" s="48"/>
      <c r="AS333" s="48"/>
      <c r="AT333" s="48"/>
      <c r="AU333" s="48"/>
      <c r="AV333" s="48"/>
      <c r="AW333" s="93" t="s">
        <v>3742</v>
      </c>
      <c r="AX333" s="93" t="s">
        <v>3742</v>
      </c>
      <c r="AY333" s="93" t="s">
        <v>3951</v>
      </c>
      <c r="AZ333" s="93" t="s">
        <v>3951</v>
      </c>
    </row>
    <row r="334" spans="1:52" x14ac:dyDescent="0.25">
      <c r="A334" s="63" t="s">
        <v>881</v>
      </c>
      <c r="B334" s="64"/>
      <c r="C334" s="64"/>
      <c r="D334" s="65"/>
      <c r="E334" s="86"/>
      <c r="F334" s="85" t="s">
        <v>2805</v>
      </c>
      <c r="G334" s="87"/>
      <c r="H334" s="67" t="s">
        <v>881</v>
      </c>
      <c r="I334" s="68"/>
      <c r="J334" s="88"/>
      <c r="K334" s="67" t="s">
        <v>3457</v>
      </c>
      <c r="L334" s="89"/>
      <c r="M334" s="70">
        <v>9886.3642578125</v>
      </c>
      <c r="N334" s="70">
        <v>7451.1611328125</v>
      </c>
      <c r="O334" s="71"/>
      <c r="P334" s="72"/>
      <c r="Q334" s="72"/>
      <c r="R334" s="84"/>
      <c r="S334" s="48">
        <v>1</v>
      </c>
      <c r="T334" s="48">
        <v>0</v>
      </c>
      <c r="U334" s="49">
        <v>0</v>
      </c>
      <c r="V334" s="49">
        <v>1</v>
      </c>
      <c r="W334" s="49">
        <v>0</v>
      </c>
      <c r="X334" s="49">
        <v>0.99999899999999997</v>
      </c>
      <c r="Y334" s="49">
        <v>0</v>
      </c>
      <c r="Z334" s="49">
        <v>0</v>
      </c>
      <c r="AA334" s="73">
        <v>334</v>
      </c>
      <c r="AB334" s="73"/>
      <c r="AC334" s="74"/>
      <c r="AD334" s="76">
        <v>1461</v>
      </c>
      <c r="AE334" s="76">
        <v>1600</v>
      </c>
      <c r="AF334" s="76">
        <v>125358</v>
      </c>
      <c r="AG334" s="76">
        <v>9124</v>
      </c>
      <c r="AH334" s="76">
        <v>32400</v>
      </c>
      <c r="AI334" s="76" t="s">
        <v>2131</v>
      </c>
      <c r="AJ334" s="76" t="s">
        <v>2320</v>
      </c>
      <c r="AK334" s="76"/>
      <c r="AL334" s="76" t="s">
        <v>439</v>
      </c>
      <c r="AM334" s="78">
        <v>40245.576215277775</v>
      </c>
      <c r="AN334" s="76" t="s">
        <v>493</v>
      </c>
      <c r="AO334" s="79" t="s">
        <v>3126</v>
      </c>
      <c r="AP334" s="76" t="s">
        <v>64</v>
      </c>
      <c r="AQ334" s="48"/>
      <c r="AR334" s="48"/>
      <c r="AS334" s="48"/>
      <c r="AT334" s="48"/>
      <c r="AU334" s="48"/>
      <c r="AV334" s="48"/>
      <c r="AW334" s="48"/>
      <c r="AX334" s="48"/>
      <c r="AY334" s="48"/>
      <c r="AZ334" s="48"/>
    </row>
    <row r="335" spans="1:52" x14ac:dyDescent="0.25">
      <c r="A335" s="63" t="s">
        <v>786</v>
      </c>
      <c r="B335" s="64"/>
      <c r="C335" s="64"/>
      <c r="D335" s="65"/>
      <c r="E335" s="86"/>
      <c r="F335" s="85" t="s">
        <v>2806</v>
      </c>
      <c r="G335" s="87"/>
      <c r="H335" s="67" t="s">
        <v>786</v>
      </c>
      <c r="I335" s="68"/>
      <c r="J335" s="88"/>
      <c r="K335" s="67" t="s">
        <v>3458</v>
      </c>
      <c r="L335" s="89"/>
      <c r="M335" s="70">
        <v>9691.3505859375</v>
      </c>
      <c r="N335" s="70">
        <v>4140.93408203125</v>
      </c>
      <c r="O335" s="71"/>
      <c r="P335" s="72"/>
      <c r="Q335" s="72"/>
      <c r="R335" s="84"/>
      <c r="S335" s="48">
        <v>0</v>
      </c>
      <c r="T335" s="48">
        <v>1</v>
      </c>
      <c r="U335" s="49">
        <v>0</v>
      </c>
      <c r="V335" s="49">
        <v>1.1235999999999999E-2</v>
      </c>
      <c r="W335" s="49">
        <v>2.1739000000000001E-2</v>
      </c>
      <c r="X335" s="49">
        <v>0.55074999999999996</v>
      </c>
      <c r="Y335" s="49">
        <v>0</v>
      </c>
      <c r="Z335" s="49">
        <v>0</v>
      </c>
      <c r="AA335" s="73">
        <v>335</v>
      </c>
      <c r="AB335" s="73"/>
      <c r="AC335" s="74"/>
      <c r="AD335" s="76">
        <v>81</v>
      </c>
      <c r="AE335" s="76">
        <v>0</v>
      </c>
      <c r="AF335" s="76">
        <v>21</v>
      </c>
      <c r="AG335" s="76">
        <v>11</v>
      </c>
      <c r="AH335" s="76"/>
      <c r="AI335" s="76"/>
      <c r="AJ335" s="76" t="s">
        <v>2241</v>
      </c>
      <c r="AK335" s="76"/>
      <c r="AL335" s="76"/>
      <c r="AM335" s="78">
        <v>43090.141840277778</v>
      </c>
      <c r="AN335" s="76" t="s">
        <v>493</v>
      </c>
      <c r="AO335" s="79" t="s">
        <v>3127</v>
      </c>
      <c r="AP335" s="76" t="s">
        <v>65</v>
      </c>
      <c r="AQ335" s="48" t="s">
        <v>252</v>
      </c>
      <c r="AR335" s="48" t="s">
        <v>252</v>
      </c>
      <c r="AS335" s="48" t="s">
        <v>266</v>
      </c>
      <c r="AT335" s="48" t="s">
        <v>266</v>
      </c>
      <c r="AU335" s="48"/>
      <c r="AV335" s="48"/>
      <c r="AW335" s="93" t="s">
        <v>3565</v>
      </c>
      <c r="AX335" s="93" t="s">
        <v>3565</v>
      </c>
      <c r="AY335" s="93" t="s">
        <v>3775</v>
      </c>
      <c r="AZ335" s="93" t="s">
        <v>3775</v>
      </c>
    </row>
    <row r="336" spans="1:52" x14ac:dyDescent="0.25">
      <c r="A336" s="63" t="s">
        <v>787</v>
      </c>
      <c r="B336" s="64"/>
      <c r="C336" s="64"/>
      <c r="D336" s="65"/>
      <c r="E336" s="86"/>
      <c r="F336" s="85" t="s">
        <v>2807</v>
      </c>
      <c r="G336" s="87"/>
      <c r="H336" s="67" t="s">
        <v>787</v>
      </c>
      <c r="I336" s="68"/>
      <c r="J336" s="88"/>
      <c r="K336" s="67" t="s">
        <v>3459</v>
      </c>
      <c r="L336" s="89"/>
      <c r="M336" s="70">
        <v>5820.22314453125</v>
      </c>
      <c r="N336" s="70">
        <v>9086.3466796875</v>
      </c>
      <c r="O336" s="71"/>
      <c r="P336" s="72"/>
      <c r="Q336" s="72"/>
      <c r="R336" s="84"/>
      <c r="S336" s="48">
        <v>0</v>
      </c>
      <c r="T336" s="48">
        <v>1</v>
      </c>
      <c r="U336" s="49">
        <v>0</v>
      </c>
      <c r="V336" s="49">
        <v>1.1235999999999999E-2</v>
      </c>
      <c r="W336" s="49">
        <v>2.1739000000000001E-2</v>
      </c>
      <c r="X336" s="49">
        <v>0.55074999999999996</v>
      </c>
      <c r="Y336" s="49">
        <v>0</v>
      </c>
      <c r="Z336" s="49">
        <v>0</v>
      </c>
      <c r="AA336" s="73">
        <v>336</v>
      </c>
      <c r="AB336" s="73"/>
      <c r="AC336" s="74"/>
      <c r="AD336" s="76">
        <v>55</v>
      </c>
      <c r="AE336" s="76">
        <v>0</v>
      </c>
      <c r="AF336" s="76">
        <v>56</v>
      </c>
      <c r="AG336" s="76">
        <v>48</v>
      </c>
      <c r="AH336" s="76"/>
      <c r="AI336" s="76" t="s">
        <v>2132</v>
      </c>
      <c r="AJ336" s="76"/>
      <c r="AK336" s="76"/>
      <c r="AL336" s="76"/>
      <c r="AM336" s="78">
        <v>42970.265046296299</v>
      </c>
      <c r="AN336" s="76" t="s">
        <v>493</v>
      </c>
      <c r="AO336" s="79" t="s">
        <v>3128</v>
      </c>
      <c r="AP336" s="76" t="s">
        <v>65</v>
      </c>
      <c r="AQ336" s="48" t="s">
        <v>251</v>
      </c>
      <c r="AR336" s="48" t="s">
        <v>251</v>
      </c>
      <c r="AS336" s="48" t="s">
        <v>266</v>
      </c>
      <c r="AT336" s="48" t="s">
        <v>266</v>
      </c>
      <c r="AU336" s="48"/>
      <c r="AV336" s="48"/>
      <c r="AW336" s="93" t="s">
        <v>3571</v>
      </c>
      <c r="AX336" s="93" t="s">
        <v>3571</v>
      </c>
      <c r="AY336" s="93" t="s">
        <v>3781</v>
      </c>
      <c r="AZ336" s="93" t="s">
        <v>3781</v>
      </c>
    </row>
    <row r="337" spans="1:52" x14ac:dyDescent="0.25">
      <c r="A337" s="63" t="s">
        <v>788</v>
      </c>
      <c r="B337" s="64"/>
      <c r="C337" s="64"/>
      <c r="D337" s="65"/>
      <c r="E337" s="86"/>
      <c r="F337" s="85" t="s">
        <v>2808</v>
      </c>
      <c r="G337" s="87"/>
      <c r="H337" s="67" t="s">
        <v>788</v>
      </c>
      <c r="I337" s="68"/>
      <c r="J337" s="88"/>
      <c r="K337" s="67" t="s">
        <v>3460</v>
      </c>
      <c r="L337" s="89"/>
      <c r="M337" s="70">
        <v>9322.3291015625</v>
      </c>
      <c r="N337" s="70">
        <v>6885.5908203125</v>
      </c>
      <c r="O337" s="71"/>
      <c r="P337" s="72"/>
      <c r="Q337" s="72"/>
      <c r="R337" s="84"/>
      <c r="S337" s="48">
        <v>1</v>
      </c>
      <c r="T337" s="48">
        <v>1</v>
      </c>
      <c r="U337" s="49">
        <v>0</v>
      </c>
      <c r="V337" s="49">
        <v>0</v>
      </c>
      <c r="W337" s="49">
        <v>0</v>
      </c>
      <c r="X337" s="49">
        <v>0.99999899999999997</v>
      </c>
      <c r="Y337" s="49">
        <v>0</v>
      </c>
      <c r="Z337" s="49" t="s">
        <v>3489</v>
      </c>
      <c r="AA337" s="73">
        <v>337</v>
      </c>
      <c r="AB337" s="73"/>
      <c r="AC337" s="74"/>
      <c r="AD337" s="76">
        <v>222</v>
      </c>
      <c r="AE337" s="76">
        <v>194</v>
      </c>
      <c r="AF337" s="76">
        <v>9246</v>
      </c>
      <c r="AG337" s="76">
        <v>1893</v>
      </c>
      <c r="AH337" s="76"/>
      <c r="AI337" s="76" t="s">
        <v>2133</v>
      </c>
      <c r="AJ337" s="76" t="s">
        <v>2321</v>
      </c>
      <c r="AK337" s="76"/>
      <c r="AL337" s="76"/>
      <c r="AM337" s="78">
        <v>41919.509328703702</v>
      </c>
      <c r="AN337" s="76" t="s">
        <v>493</v>
      </c>
      <c r="AO337" s="79" t="s">
        <v>3129</v>
      </c>
      <c r="AP337" s="76" t="s">
        <v>65</v>
      </c>
      <c r="AQ337" s="48"/>
      <c r="AR337" s="48"/>
      <c r="AS337" s="48"/>
      <c r="AT337" s="48"/>
      <c r="AU337" s="48"/>
      <c r="AV337" s="48"/>
      <c r="AW337" s="93" t="s">
        <v>3743</v>
      </c>
      <c r="AX337" s="93" t="s">
        <v>3743</v>
      </c>
      <c r="AY337" s="93" t="s">
        <v>3952</v>
      </c>
      <c r="AZ337" s="93" t="s">
        <v>3952</v>
      </c>
    </row>
    <row r="338" spans="1:52" x14ac:dyDescent="0.25">
      <c r="A338" s="63" t="s">
        <v>789</v>
      </c>
      <c r="B338" s="64"/>
      <c r="C338" s="64"/>
      <c r="D338" s="65"/>
      <c r="E338" s="86"/>
      <c r="F338" s="85" t="s">
        <v>2809</v>
      </c>
      <c r="G338" s="87"/>
      <c r="H338" s="67" t="s">
        <v>789</v>
      </c>
      <c r="I338" s="68"/>
      <c r="J338" s="88"/>
      <c r="K338" s="67" t="s">
        <v>3461</v>
      </c>
      <c r="L338" s="89"/>
      <c r="M338" s="70">
        <v>4786.1875</v>
      </c>
      <c r="N338" s="70">
        <v>8644.2548828125</v>
      </c>
      <c r="O338" s="71"/>
      <c r="P338" s="72"/>
      <c r="Q338" s="72"/>
      <c r="R338" s="84"/>
      <c r="S338" s="48">
        <v>1</v>
      </c>
      <c r="T338" s="48">
        <v>1</v>
      </c>
      <c r="U338" s="49">
        <v>0</v>
      </c>
      <c r="V338" s="49">
        <v>0</v>
      </c>
      <c r="W338" s="49">
        <v>0</v>
      </c>
      <c r="X338" s="49">
        <v>0.99999899999999997</v>
      </c>
      <c r="Y338" s="49">
        <v>0</v>
      </c>
      <c r="Z338" s="49" t="s">
        <v>3489</v>
      </c>
      <c r="AA338" s="73">
        <v>338</v>
      </c>
      <c r="AB338" s="73"/>
      <c r="AC338" s="74"/>
      <c r="AD338" s="76">
        <v>938</v>
      </c>
      <c r="AE338" s="76">
        <v>487</v>
      </c>
      <c r="AF338" s="76">
        <v>7196</v>
      </c>
      <c r="AG338" s="76">
        <v>2805</v>
      </c>
      <c r="AH338" s="76">
        <v>-21600</v>
      </c>
      <c r="AI338" s="76" t="s">
        <v>2134</v>
      </c>
      <c r="AJ338" s="76" t="s">
        <v>2322</v>
      </c>
      <c r="AK338" s="79" t="s">
        <v>2490</v>
      </c>
      <c r="AL338" s="76" t="s">
        <v>434</v>
      </c>
      <c r="AM338" s="78">
        <v>39868.584606481483</v>
      </c>
      <c r="AN338" s="76" t="s">
        <v>493</v>
      </c>
      <c r="AO338" s="79" t="s">
        <v>3130</v>
      </c>
      <c r="AP338" s="76" t="s">
        <v>65</v>
      </c>
      <c r="AQ338" s="48" t="s">
        <v>1205</v>
      </c>
      <c r="AR338" s="48" t="s">
        <v>1205</v>
      </c>
      <c r="AS338" s="48" t="s">
        <v>275</v>
      </c>
      <c r="AT338" s="48" t="s">
        <v>275</v>
      </c>
      <c r="AU338" s="48"/>
      <c r="AV338" s="48"/>
      <c r="AW338" s="93" t="s">
        <v>3744</v>
      </c>
      <c r="AX338" s="93" t="s">
        <v>3744</v>
      </c>
      <c r="AY338" s="93" t="s">
        <v>3744</v>
      </c>
      <c r="AZ338" s="93" t="s">
        <v>3744</v>
      </c>
    </row>
    <row r="339" spans="1:52" x14ac:dyDescent="0.25">
      <c r="A339" s="63" t="s">
        <v>790</v>
      </c>
      <c r="B339" s="64"/>
      <c r="C339" s="64"/>
      <c r="D339" s="65"/>
      <c r="E339" s="86"/>
      <c r="F339" s="85" t="s">
        <v>2810</v>
      </c>
      <c r="G339" s="87"/>
      <c r="H339" s="67" t="s">
        <v>790</v>
      </c>
      <c r="I339" s="68"/>
      <c r="J339" s="88"/>
      <c r="K339" s="67" t="s">
        <v>3462</v>
      </c>
      <c r="L339" s="89"/>
      <c r="M339" s="70">
        <v>7053.25341796875</v>
      </c>
      <c r="N339" s="70">
        <v>3594.327392578125</v>
      </c>
      <c r="O339" s="71"/>
      <c r="P339" s="72"/>
      <c r="Q339" s="72"/>
      <c r="R339" s="84"/>
      <c r="S339" s="48">
        <v>0</v>
      </c>
      <c r="T339" s="48">
        <v>1</v>
      </c>
      <c r="U339" s="49">
        <v>0</v>
      </c>
      <c r="V339" s="49">
        <v>1</v>
      </c>
      <c r="W339" s="49">
        <v>0</v>
      </c>
      <c r="X339" s="49">
        <v>0.99999899999999997</v>
      </c>
      <c r="Y339" s="49">
        <v>0</v>
      </c>
      <c r="Z339" s="49">
        <v>0</v>
      </c>
      <c r="AA339" s="73">
        <v>339</v>
      </c>
      <c r="AB339" s="73"/>
      <c r="AC339" s="74"/>
      <c r="AD339" s="76">
        <v>992</v>
      </c>
      <c r="AE339" s="76">
        <v>848</v>
      </c>
      <c r="AF339" s="76">
        <v>250682</v>
      </c>
      <c r="AG339" s="76">
        <v>29785</v>
      </c>
      <c r="AH339" s="76">
        <v>-28800</v>
      </c>
      <c r="AI339" s="76" t="s">
        <v>2135</v>
      </c>
      <c r="AJ339" s="76" t="s">
        <v>2323</v>
      </c>
      <c r="AK339" s="79" t="s">
        <v>2491</v>
      </c>
      <c r="AL339" s="76" t="s">
        <v>432</v>
      </c>
      <c r="AM339" s="78">
        <v>41239.257060185184</v>
      </c>
      <c r="AN339" s="76" t="s">
        <v>493</v>
      </c>
      <c r="AO339" s="79" t="s">
        <v>3131</v>
      </c>
      <c r="AP339" s="76" t="s">
        <v>65</v>
      </c>
      <c r="AQ339" s="48" t="s">
        <v>1206</v>
      </c>
      <c r="AR339" s="48" t="s">
        <v>1206</v>
      </c>
      <c r="AS339" s="48" t="s">
        <v>267</v>
      </c>
      <c r="AT339" s="48" t="s">
        <v>267</v>
      </c>
      <c r="AU339" s="48"/>
      <c r="AV339" s="48"/>
      <c r="AW339" s="93" t="s">
        <v>3745</v>
      </c>
      <c r="AX339" s="93" t="s">
        <v>3745</v>
      </c>
      <c r="AY339" s="93" t="s">
        <v>3953</v>
      </c>
      <c r="AZ339" s="93" t="s">
        <v>3953</v>
      </c>
    </row>
    <row r="340" spans="1:52" x14ac:dyDescent="0.25">
      <c r="A340" s="63" t="s">
        <v>882</v>
      </c>
      <c r="B340" s="64"/>
      <c r="C340" s="64"/>
      <c r="D340" s="65"/>
      <c r="E340" s="86"/>
      <c r="F340" s="85" t="s">
        <v>2811</v>
      </c>
      <c r="G340" s="87"/>
      <c r="H340" s="67" t="s">
        <v>882</v>
      </c>
      <c r="I340" s="68"/>
      <c r="J340" s="88"/>
      <c r="K340" s="67" t="s">
        <v>3463</v>
      </c>
      <c r="L340" s="89"/>
      <c r="M340" s="70">
        <v>4219.189453125</v>
      </c>
      <c r="N340" s="70">
        <v>1289.292724609375</v>
      </c>
      <c r="O340" s="71"/>
      <c r="P340" s="72"/>
      <c r="Q340" s="72"/>
      <c r="R340" s="84"/>
      <c r="S340" s="48">
        <v>1</v>
      </c>
      <c r="T340" s="48">
        <v>0</v>
      </c>
      <c r="U340" s="49">
        <v>0</v>
      </c>
      <c r="V340" s="49">
        <v>1</v>
      </c>
      <c r="W340" s="49">
        <v>0</v>
      </c>
      <c r="X340" s="49">
        <v>0.99999899999999997</v>
      </c>
      <c r="Y340" s="49">
        <v>0</v>
      </c>
      <c r="Z340" s="49">
        <v>0</v>
      </c>
      <c r="AA340" s="73">
        <v>340</v>
      </c>
      <c r="AB340" s="73"/>
      <c r="AC340" s="74"/>
      <c r="AD340" s="76">
        <v>129</v>
      </c>
      <c r="AE340" s="76">
        <v>41229</v>
      </c>
      <c r="AF340" s="76">
        <v>15153</v>
      </c>
      <c r="AG340" s="76">
        <v>408</v>
      </c>
      <c r="AH340" s="76">
        <v>-28800</v>
      </c>
      <c r="AI340" s="76" t="s">
        <v>2136</v>
      </c>
      <c r="AJ340" s="76" t="s">
        <v>399</v>
      </c>
      <c r="AK340" s="79" t="s">
        <v>2492</v>
      </c>
      <c r="AL340" s="76" t="s">
        <v>432</v>
      </c>
      <c r="AM340" s="78">
        <v>40085.707245370373</v>
      </c>
      <c r="AN340" s="76" t="s">
        <v>493</v>
      </c>
      <c r="AO340" s="79" t="s">
        <v>3132</v>
      </c>
      <c r="AP340" s="76" t="s">
        <v>64</v>
      </c>
      <c r="AQ340" s="48"/>
      <c r="AR340" s="48"/>
      <c r="AS340" s="48"/>
      <c r="AT340" s="48"/>
      <c r="AU340" s="48"/>
      <c r="AV340" s="48"/>
      <c r="AW340" s="48"/>
      <c r="AX340" s="48"/>
      <c r="AY340" s="48"/>
      <c r="AZ340" s="48"/>
    </row>
    <row r="341" spans="1:52" x14ac:dyDescent="0.25">
      <c r="A341" s="63" t="s">
        <v>791</v>
      </c>
      <c r="B341" s="64"/>
      <c r="C341" s="64"/>
      <c r="D341" s="65"/>
      <c r="E341" s="86"/>
      <c r="F341" s="85" t="s">
        <v>2812</v>
      </c>
      <c r="G341" s="87"/>
      <c r="H341" s="67" t="s">
        <v>791</v>
      </c>
      <c r="I341" s="68"/>
      <c r="J341" s="88"/>
      <c r="K341" s="67" t="s">
        <v>3464</v>
      </c>
      <c r="L341" s="89"/>
      <c r="M341" s="70">
        <v>4008.886474609375</v>
      </c>
      <c r="N341" s="70">
        <v>9453.0830078125</v>
      </c>
      <c r="O341" s="71"/>
      <c r="P341" s="72"/>
      <c r="Q341" s="72"/>
      <c r="R341" s="84"/>
      <c r="S341" s="48">
        <v>1</v>
      </c>
      <c r="T341" s="48">
        <v>1</v>
      </c>
      <c r="U341" s="49">
        <v>0</v>
      </c>
      <c r="V341" s="49">
        <v>0</v>
      </c>
      <c r="W341" s="49">
        <v>0</v>
      </c>
      <c r="X341" s="49">
        <v>0.99999899999999997</v>
      </c>
      <c r="Y341" s="49">
        <v>0</v>
      </c>
      <c r="Z341" s="49" t="s">
        <v>3489</v>
      </c>
      <c r="AA341" s="73">
        <v>341</v>
      </c>
      <c r="AB341" s="73"/>
      <c r="AC341" s="74"/>
      <c r="AD341" s="76">
        <v>2777</v>
      </c>
      <c r="AE341" s="76">
        <v>2913</v>
      </c>
      <c r="AF341" s="76">
        <v>1043</v>
      </c>
      <c r="AG341" s="76">
        <v>0</v>
      </c>
      <c r="AH341" s="76">
        <v>-18000</v>
      </c>
      <c r="AI341" s="76" t="s">
        <v>2137</v>
      </c>
      <c r="AJ341" s="76" t="s">
        <v>2324</v>
      </c>
      <c r="AK341" s="79" t="s">
        <v>2493</v>
      </c>
      <c r="AL341" s="76" t="s">
        <v>435</v>
      </c>
      <c r="AM341" s="78">
        <v>41626.9609375</v>
      </c>
      <c r="AN341" s="76" t="s">
        <v>493</v>
      </c>
      <c r="AO341" s="79" t="s">
        <v>3133</v>
      </c>
      <c r="AP341" s="76" t="s">
        <v>65</v>
      </c>
      <c r="AQ341" s="48"/>
      <c r="AR341" s="48"/>
      <c r="AS341" s="48"/>
      <c r="AT341" s="48"/>
      <c r="AU341" s="48" t="s">
        <v>1305</v>
      </c>
      <c r="AV341" s="48" t="s">
        <v>3563</v>
      </c>
      <c r="AW341" s="93" t="s">
        <v>3746</v>
      </c>
      <c r="AX341" s="93" t="s">
        <v>3770</v>
      </c>
      <c r="AY341" s="93" t="s">
        <v>3954</v>
      </c>
      <c r="AZ341" s="93" t="s">
        <v>3974</v>
      </c>
    </row>
    <row r="342" spans="1:52" x14ac:dyDescent="0.25">
      <c r="A342" s="63" t="s">
        <v>792</v>
      </c>
      <c r="B342" s="64"/>
      <c r="C342" s="64"/>
      <c r="D342" s="65"/>
      <c r="E342" s="86"/>
      <c r="F342" s="85" t="s">
        <v>2813</v>
      </c>
      <c r="G342" s="87"/>
      <c r="H342" s="67" t="s">
        <v>792</v>
      </c>
      <c r="I342" s="68"/>
      <c r="J342" s="88"/>
      <c r="K342" s="67" t="s">
        <v>3465</v>
      </c>
      <c r="L342" s="89"/>
      <c r="M342" s="70">
        <v>8705.1171875</v>
      </c>
      <c r="N342" s="70">
        <v>8663.7587890625</v>
      </c>
      <c r="O342" s="71"/>
      <c r="P342" s="72"/>
      <c r="Q342" s="72"/>
      <c r="R342" s="84"/>
      <c r="S342" s="48">
        <v>0</v>
      </c>
      <c r="T342" s="48">
        <v>1</v>
      </c>
      <c r="U342" s="49">
        <v>0</v>
      </c>
      <c r="V342" s="49">
        <v>1</v>
      </c>
      <c r="W342" s="49">
        <v>0</v>
      </c>
      <c r="X342" s="49">
        <v>0.99999899999999997</v>
      </c>
      <c r="Y342" s="49">
        <v>0</v>
      </c>
      <c r="Z342" s="49">
        <v>0</v>
      </c>
      <c r="AA342" s="73">
        <v>342</v>
      </c>
      <c r="AB342" s="73"/>
      <c r="AC342" s="74"/>
      <c r="AD342" s="76">
        <v>43</v>
      </c>
      <c r="AE342" s="76">
        <v>40</v>
      </c>
      <c r="AF342" s="76">
        <v>1086</v>
      </c>
      <c r="AG342" s="76">
        <v>4359</v>
      </c>
      <c r="AH342" s="76"/>
      <c r="AI342" s="76" t="s">
        <v>2138</v>
      </c>
      <c r="AJ342" s="76"/>
      <c r="AK342" s="76"/>
      <c r="AL342" s="76"/>
      <c r="AM342" s="78">
        <v>42072.335069444445</v>
      </c>
      <c r="AN342" s="76" t="s">
        <v>493</v>
      </c>
      <c r="AO342" s="79" t="s">
        <v>3134</v>
      </c>
      <c r="AP342" s="76" t="s">
        <v>65</v>
      </c>
      <c r="AQ342" s="48"/>
      <c r="AR342" s="48"/>
      <c r="AS342" s="48"/>
      <c r="AT342" s="48"/>
      <c r="AU342" s="48"/>
      <c r="AV342" s="48"/>
      <c r="AW342" s="93" t="s">
        <v>3747</v>
      </c>
      <c r="AX342" s="93" t="s">
        <v>3747</v>
      </c>
      <c r="AY342" s="93" t="s">
        <v>3955</v>
      </c>
      <c r="AZ342" s="93" t="s">
        <v>3955</v>
      </c>
    </row>
    <row r="343" spans="1:52" x14ac:dyDescent="0.25">
      <c r="A343" s="63" t="s">
        <v>883</v>
      </c>
      <c r="B343" s="64"/>
      <c r="C343" s="64"/>
      <c r="D343" s="65"/>
      <c r="E343" s="86"/>
      <c r="F343" s="85" t="s">
        <v>2814</v>
      </c>
      <c r="G343" s="87"/>
      <c r="H343" s="67" t="s">
        <v>883</v>
      </c>
      <c r="I343" s="68"/>
      <c r="J343" s="88"/>
      <c r="K343" s="67" t="s">
        <v>3466</v>
      </c>
      <c r="L343" s="89"/>
      <c r="M343" s="70">
        <v>9663.3125</v>
      </c>
      <c r="N343" s="70">
        <v>6777.09912109375</v>
      </c>
      <c r="O343" s="71"/>
      <c r="P343" s="72"/>
      <c r="Q343" s="72"/>
      <c r="R343" s="84"/>
      <c r="S343" s="48">
        <v>1</v>
      </c>
      <c r="T343" s="48">
        <v>0</v>
      </c>
      <c r="U343" s="49">
        <v>0</v>
      </c>
      <c r="V343" s="49">
        <v>1</v>
      </c>
      <c r="W343" s="49">
        <v>0</v>
      </c>
      <c r="X343" s="49">
        <v>0.99999899999999997</v>
      </c>
      <c r="Y343" s="49">
        <v>0</v>
      </c>
      <c r="Z343" s="49">
        <v>0</v>
      </c>
      <c r="AA343" s="73">
        <v>343</v>
      </c>
      <c r="AB343" s="73"/>
      <c r="AC343" s="74"/>
      <c r="AD343" s="76">
        <v>241</v>
      </c>
      <c r="AE343" s="76">
        <v>193010</v>
      </c>
      <c r="AF343" s="76">
        <v>21528</v>
      </c>
      <c r="AG343" s="76">
        <v>0</v>
      </c>
      <c r="AH343" s="76">
        <v>32400</v>
      </c>
      <c r="AI343" s="76" t="s">
        <v>2139</v>
      </c>
      <c r="AJ343" s="76" t="s">
        <v>2325</v>
      </c>
      <c r="AK343" s="79" t="s">
        <v>2494</v>
      </c>
      <c r="AL343" s="76" t="s">
        <v>439</v>
      </c>
      <c r="AM343" s="78">
        <v>40147.76185185185</v>
      </c>
      <c r="AN343" s="76" t="s">
        <v>493</v>
      </c>
      <c r="AO343" s="79" t="s">
        <v>3135</v>
      </c>
      <c r="AP343" s="76" t="s">
        <v>64</v>
      </c>
      <c r="AQ343" s="48"/>
      <c r="AR343" s="48"/>
      <c r="AS343" s="48"/>
      <c r="AT343" s="48"/>
      <c r="AU343" s="48"/>
      <c r="AV343" s="48"/>
      <c r="AW343" s="48"/>
      <c r="AX343" s="48"/>
      <c r="AY343" s="48"/>
      <c r="AZ343" s="48"/>
    </row>
    <row r="344" spans="1:52" x14ac:dyDescent="0.25">
      <c r="A344" s="63" t="s">
        <v>793</v>
      </c>
      <c r="B344" s="64"/>
      <c r="C344" s="64"/>
      <c r="D344" s="65"/>
      <c r="E344" s="86"/>
      <c r="F344" s="85" t="s">
        <v>2815</v>
      </c>
      <c r="G344" s="87"/>
      <c r="H344" s="67" t="s">
        <v>793</v>
      </c>
      <c r="I344" s="68"/>
      <c r="J344" s="88"/>
      <c r="K344" s="67" t="s">
        <v>3467</v>
      </c>
      <c r="L344" s="89"/>
      <c r="M344" s="70">
        <v>3805.48828125</v>
      </c>
      <c r="N344" s="70">
        <v>7913.677734375</v>
      </c>
      <c r="O344" s="71"/>
      <c r="P344" s="72"/>
      <c r="Q344" s="72"/>
      <c r="R344" s="84"/>
      <c r="S344" s="48">
        <v>0</v>
      </c>
      <c r="T344" s="48">
        <v>2</v>
      </c>
      <c r="U344" s="49">
        <v>2</v>
      </c>
      <c r="V344" s="49">
        <v>0.5</v>
      </c>
      <c r="W344" s="49">
        <v>0</v>
      </c>
      <c r="X344" s="49">
        <v>1.459457</v>
      </c>
      <c r="Y344" s="49">
        <v>0</v>
      </c>
      <c r="Z344" s="49">
        <v>0</v>
      </c>
      <c r="AA344" s="73">
        <v>344</v>
      </c>
      <c r="AB344" s="73"/>
      <c r="AC344" s="74"/>
      <c r="AD344" s="76">
        <v>9852</v>
      </c>
      <c r="AE344" s="76">
        <v>8963</v>
      </c>
      <c r="AF344" s="76">
        <v>2148</v>
      </c>
      <c r="AG344" s="76">
        <v>40</v>
      </c>
      <c r="AH344" s="76">
        <v>-28800</v>
      </c>
      <c r="AI344" s="76" t="s">
        <v>2140</v>
      </c>
      <c r="AJ344" s="76" t="s">
        <v>2326</v>
      </c>
      <c r="AK344" s="76"/>
      <c r="AL344" s="76" t="s">
        <v>432</v>
      </c>
      <c r="AM344" s="78">
        <v>42896.838263888887</v>
      </c>
      <c r="AN344" s="76" t="s">
        <v>493</v>
      </c>
      <c r="AO344" s="79" t="s">
        <v>3136</v>
      </c>
      <c r="AP344" s="76" t="s">
        <v>65</v>
      </c>
      <c r="AQ344" s="48"/>
      <c r="AR344" s="48"/>
      <c r="AS344" s="48"/>
      <c r="AT344" s="48"/>
      <c r="AU344" s="48" t="s">
        <v>1307</v>
      </c>
      <c r="AV344" s="48" t="s">
        <v>1307</v>
      </c>
      <c r="AW344" s="93" t="s">
        <v>3748</v>
      </c>
      <c r="AX344" s="93" t="s">
        <v>3748</v>
      </c>
      <c r="AY344" s="93" t="s">
        <v>3956</v>
      </c>
      <c r="AZ344" s="93" t="s">
        <v>3956</v>
      </c>
    </row>
    <row r="345" spans="1:52" x14ac:dyDescent="0.25">
      <c r="A345" s="63" t="s">
        <v>884</v>
      </c>
      <c r="B345" s="64"/>
      <c r="C345" s="64"/>
      <c r="D345" s="65"/>
      <c r="E345" s="86"/>
      <c r="F345" s="85" t="s">
        <v>2816</v>
      </c>
      <c r="G345" s="87"/>
      <c r="H345" s="67" t="s">
        <v>884</v>
      </c>
      <c r="I345" s="68"/>
      <c r="J345" s="88"/>
      <c r="K345" s="67" t="s">
        <v>3468</v>
      </c>
      <c r="L345" s="89"/>
      <c r="M345" s="70">
        <v>4307.8408203125</v>
      </c>
      <c r="N345" s="70">
        <v>9769.9609375</v>
      </c>
      <c r="O345" s="71"/>
      <c r="P345" s="72"/>
      <c r="Q345" s="72"/>
      <c r="R345" s="84"/>
      <c r="S345" s="48">
        <v>1</v>
      </c>
      <c r="T345" s="48">
        <v>0</v>
      </c>
      <c r="U345" s="49">
        <v>0</v>
      </c>
      <c r="V345" s="49">
        <v>0.33333299999999999</v>
      </c>
      <c r="W345" s="49">
        <v>0</v>
      </c>
      <c r="X345" s="49">
        <v>0.77026899999999998</v>
      </c>
      <c r="Y345" s="49">
        <v>0</v>
      </c>
      <c r="Z345" s="49">
        <v>0</v>
      </c>
      <c r="AA345" s="73">
        <v>345</v>
      </c>
      <c r="AB345" s="73"/>
      <c r="AC345" s="74"/>
      <c r="AD345" s="76">
        <v>665</v>
      </c>
      <c r="AE345" s="76">
        <v>1579173</v>
      </c>
      <c r="AF345" s="76">
        <v>17163</v>
      </c>
      <c r="AG345" s="76">
        <v>773</v>
      </c>
      <c r="AH345" s="76">
        <v>-28800</v>
      </c>
      <c r="AI345" s="76" t="s">
        <v>2141</v>
      </c>
      <c r="AJ345" s="76" t="s">
        <v>2327</v>
      </c>
      <c r="AK345" s="79" t="s">
        <v>2495</v>
      </c>
      <c r="AL345" s="76" t="s">
        <v>432</v>
      </c>
      <c r="AM345" s="78">
        <v>40043.827962962961</v>
      </c>
      <c r="AN345" s="76" t="s">
        <v>493</v>
      </c>
      <c r="AO345" s="79" t="s">
        <v>3137</v>
      </c>
      <c r="AP345" s="76" t="s">
        <v>64</v>
      </c>
      <c r="AQ345" s="48"/>
      <c r="AR345" s="48"/>
      <c r="AS345" s="48"/>
      <c r="AT345" s="48"/>
      <c r="AU345" s="48"/>
      <c r="AV345" s="48"/>
      <c r="AW345" s="48"/>
      <c r="AX345" s="48"/>
      <c r="AY345" s="48"/>
      <c r="AZ345" s="48"/>
    </row>
    <row r="346" spans="1:52" x14ac:dyDescent="0.25">
      <c r="A346" s="63" t="s">
        <v>885</v>
      </c>
      <c r="B346" s="64"/>
      <c r="C346" s="64"/>
      <c r="D346" s="65"/>
      <c r="E346" s="86"/>
      <c r="F346" s="85" t="s">
        <v>2817</v>
      </c>
      <c r="G346" s="87"/>
      <c r="H346" s="67" t="s">
        <v>885</v>
      </c>
      <c r="I346" s="68"/>
      <c r="J346" s="88"/>
      <c r="K346" s="67" t="s">
        <v>3469</v>
      </c>
      <c r="L346" s="89"/>
      <c r="M346" s="70">
        <v>6448.93310546875</v>
      </c>
      <c r="N346" s="70">
        <v>9346.6005859375</v>
      </c>
      <c r="O346" s="71"/>
      <c r="P346" s="72"/>
      <c r="Q346" s="72"/>
      <c r="R346" s="84"/>
      <c r="S346" s="48">
        <v>1</v>
      </c>
      <c r="T346" s="48">
        <v>0</v>
      </c>
      <c r="U346" s="49">
        <v>0</v>
      </c>
      <c r="V346" s="49">
        <v>0.33333299999999999</v>
      </c>
      <c r="W346" s="49">
        <v>0</v>
      </c>
      <c r="X346" s="49">
        <v>0.77026899999999998</v>
      </c>
      <c r="Y346" s="49">
        <v>0</v>
      </c>
      <c r="Z346" s="49">
        <v>0</v>
      </c>
      <c r="AA346" s="73">
        <v>346</v>
      </c>
      <c r="AB346" s="73"/>
      <c r="AC346" s="74"/>
      <c r="AD346" s="76">
        <v>4653</v>
      </c>
      <c r="AE346" s="76">
        <v>7444</v>
      </c>
      <c r="AF346" s="76">
        <v>7731</v>
      </c>
      <c r="AG346" s="76">
        <v>1219</v>
      </c>
      <c r="AH346" s="76">
        <v>0</v>
      </c>
      <c r="AI346" s="76" t="s">
        <v>2142</v>
      </c>
      <c r="AJ346" s="76" t="s">
        <v>2328</v>
      </c>
      <c r="AK346" s="79" t="s">
        <v>2496</v>
      </c>
      <c r="AL346" s="76" t="s">
        <v>446</v>
      </c>
      <c r="AM346" s="78">
        <v>40488.606076388889</v>
      </c>
      <c r="AN346" s="76" t="s">
        <v>493</v>
      </c>
      <c r="AO346" s="79" t="s">
        <v>3138</v>
      </c>
      <c r="AP346" s="76" t="s">
        <v>64</v>
      </c>
      <c r="AQ346" s="48"/>
      <c r="AR346" s="48"/>
      <c r="AS346" s="48"/>
      <c r="AT346" s="48"/>
      <c r="AU346" s="48"/>
      <c r="AV346" s="48"/>
      <c r="AW346" s="48"/>
      <c r="AX346" s="48"/>
      <c r="AY346" s="48"/>
      <c r="AZ346" s="48"/>
    </row>
    <row r="347" spans="1:52" x14ac:dyDescent="0.25">
      <c r="A347" s="63" t="s">
        <v>794</v>
      </c>
      <c r="B347" s="64"/>
      <c r="C347" s="64"/>
      <c r="D347" s="65"/>
      <c r="E347" s="86"/>
      <c r="F347" s="85" t="s">
        <v>2818</v>
      </c>
      <c r="G347" s="87"/>
      <c r="H347" s="67" t="s">
        <v>794</v>
      </c>
      <c r="I347" s="68"/>
      <c r="J347" s="88"/>
      <c r="K347" s="67" t="s">
        <v>3470</v>
      </c>
      <c r="L347" s="89"/>
      <c r="M347" s="70">
        <v>2527.6103515625</v>
      </c>
      <c r="N347" s="70">
        <v>8809.474609375</v>
      </c>
      <c r="O347" s="71"/>
      <c r="P347" s="72"/>
      <c r="Q347" s="72"/>
      <c r="R347" s="84"/>
      <c r="S347" s="48">
        <v>1</v>
      </c>
      <c r="T347" s="48">
        <v>1</v>
      </c>
      <c r="U347" s="49">
        <v>0</v>
      </c>
      <c r="V347" s="49">
        <v>0</v>
      </c>
      <c r="W347" s="49">
        <v>0</v>
      </c>
      <c r="X347" s="49">
        <v>0.99999899999999997</v>
      </c>
      <c r="Y347" s="49">
        <v>0</v>
      </c>
      <c r="Z347" s="49" t="s">
        <v>3489</v>
      </c>
      <c r="AA347" s="73">
        <v>347</v>
      </c>
      <c r="AB347" s="73"/>
      <c r="AC347" s="74"/>
      <c r="AD347" s="76">
        <v>9004</v>
      </c>
      <c r="AE347" s="76">
        <v>42444</v>
      </c>
      <c r="AF347" s="76">
        <v>6684</v>
      </c>
      <c r="AG347" s="76">
        <v>16587</v>
      </c>
      <c r="AH347" s="76">
        <v>3600</v>
      </c>
      <c r="AI347" s="76" t="s">
        <v>2143</v>
      </c>
      <c r="AJ347" s="76" t="s">
        <v>2329</v>
      </c>
      <c r="AK347" s="79" t="s">
        <v>2497</v>
      </c>
      <c r="AL347" s="76" t="s">
        <v>2522</v>
      </c>
      <c r="AM347" s="78">
        <v>42037.435243055559</v>
      </c>
      <c r="AN347" s="76" t="s">
        <v>493</v>
      </c>
      <c r="AO347" s="79" t="s">
        <v>3139</v>
      </c>
      <c r="AP347" s="76" t="s">
        <v>65</v>
      </c>
      <c r="AQ347" s="48" t="s">
        <v>1207</v>
      </c>
      <c r="AR347" s="48" t="s">
        <v>1207</v>
      </c>
      <c r="AS347" s="48" t="s">
        <v>1236</v>
      </c>
      <c r="AT347" s="48" t="s">
        <v>1236</v>
      </c>
      <c r="AU347" s="48"/>
      <c r="AV347" s="48"/>
      <c r="AW347" s="93" t="s">
        <v>3749</v>
      </c>
      <c r="AX347" s="93" t="s">
        <v>3771</v>
      </c>
      <c r="AY347" s="93" t="s">
        <v>3957</v>
      </c>
      <c r="AZ347" s="93" t="s">
        <v>3975</v>
      </c>
    </row>
    <row r="348" spans="1:52" x14ac:dyDescent="0.25">
      <c r="A348" s="63" t="s">
        <v>795</v>
      </c>
      <c r="B348" s="64"/>
      <c r="C348" s="64"/>
      <c r="D348" s="65"/>
      <c r="E348" s="86"/>
      <c r="F348" s="85" t="s">
        <v>2819</v>
      </c>
      <c r="G348" s="87"/>
      <c r="H348" s="67" t="s">
        <v>795</v>
      </c>
      <c r="I348" s="68"/>
      <c r="J348" s="88"/>
      <c r="K348" s="67" t="s">
        <v>3471</v>
      </c>
      <c r="L348" s="89"/>
      <c r="M348" s="70">
        <v>5280.52294921875</v>
      </c>
      <c r="N348" s="70">
        <v>6956.4208984375</v>
      </c>
      <c r="O348" s="71"/>
      <c r="P348" s="72"/>
      <c r="Q348" s="72"/>
      <c r="R348" s="84"/>
      <c r="S348" s="48">
        <v>0</v>
      </c>
      <c r="T348" s="48">
        <v>2</v>
      </c>
      <c r="U348" s="49">
        <v>1</v>
      </c>
      <c r="V348" s="49">
        <v>0.1</v>
      </c>
      <c r="W348" s="49">
        <v>0</v>
      </c>
      <c r="X348" s="49">
        <v>0.98212500000000003</v>
      </c>
      <c r="Y348" s="49">
        <v>0</v>
      </c>
      <c r="Z348" s="49">
        <v>0</v>
      </c>
      <c r="AA348" s="73">
        <v>348</v>
      </c>
      <c r="AB348" s="73"/>
      <c r="AC348" s="74"/>
      <c r="AD348" s="76">
        <v>5478</v>
      </c>
      <c r="AE348" s="76">
        <v>11511</v>
      </c>
      <c r="AF348" s="76">
        <v>426580</v>
      </c>
      <c r="AG348" s="76">
        <v>59311</v>
      </c>
      <c r="AH348" s="76">
        <v>-21600</v>
      </c>
      <c r="AI348" s="76" t="s">
        <v>2144</v>
      </c>
      <c r="AJ348" s="76" t="s">
        <v>2330</v>
      </c>
      <c r="AK348" s="79" t="s">
        <v>2498</v>
      </c>
      <c r="AL348" s="76" t="s">
        <v>434</v>
      </c>
      <c r="AM348" s="78">
        <v>40942.828842592593</v>
      </c>
      <c r="AN348" s="76" t="s">
        <v>493</v>
      </c>
      <c r="AO348" s="79" t="s">
        <v>3140</v>
      </c>
      <c r="AP348" s="76" t="s">
        <v>65</v>
      </c>
      <c r="AQ348" s="48" t="s">
        <v>1156</v>
      </c>
      <c r="AR348" s="48" t="s">
        <v>1156</v>
      </c>
      <c r="AS348" s="48" t="s">
        <v>1235</v>
      </c>
      <c r="AT348" s="48" t="s">
        <v>1235</v>
      </c>
      <c r="AU348" s="48" t="s">
        <v>1277</v>
      </c>
      <c r="AV348" s="48" t="s">
        <v>1277</v>
      </c>
      <c r="AW348" s="93" t="s">
        <v>3750</v>
      </c>
      <c r="AX348" s="93" t="s">
        <v>3750</v>
      </c>
      <c r="AY348" s="93" t="s">
        <v>3958</v>
      </c>
      <c r="AZ348" s="93" t="s">
        <v>3958</v>
      </c>
    </row>
    <row r="349" spans="1:52" x14ac:dyDescent="0.25">
      <c r="A349" s="63" t="s">
        <v>796</v>
      </c>
      <c r="B349" s="64"/>
      <c r="C349" s="64"/>
      <c r="D349" s="65"/>
      <c r="E349" s="86"/>
      <c r="F349" s="85" t="s">
        <v>2820</v>
      </c>
      <c r="G349" s="87"/>
      <c r="H349" s="67" t="s">
        <v>796</v>
      </c>
      <c r="I349" s="68"/>
      <c r="J349" s="88"/>
      <c r="K349" s="67" t="s">
        <v>3472</v>
      </c>
      <c r="L349" s="89"/>
      <c r="M349" s="70">
        <v>1678.8826904296875</v>
      </c>
      <c r="N349" s="70">
        <v>4279.306640625</v>
      </c>
      <c r="O349" s="71"/>
      <c r="P349" s="72"/>
      <c r="Q349" s="72"/>
      <c r="R349" s="84"/>
      <c r="S349" s="48">
        <v>0</v>
      </c>
      <c r="T349" s="48">
        <v>1</v>
      </c>
      <c r="U349" s="49">
        <v>0</v>
      </c>
      <c r="V349" s="49">
        <v>1</v>
      </c>
      <c r="W349" s="49">
        <v>0</v>
      </c>
      <c r="X349" s="49">
        <v>0.99999899999999997</v>
      </c>
      <c r="Y349" s="49">
        <v>0</v>
      </c>
      <c r="Z349" s="49">
        <v>0</v>
      </c>
      <c r="AA349" s="73">
        <v>349</v>
      </c>
      <c r="AB349" s="73"/>
      <c r="AC349" s="74"/>
      <c r="AD349" s="76">
        <v>223</v>
      </c>
      <c r="AE349" s="76">
        <v>129</v>
      </c>
      <c r="AF349" s="76">
        <v>667</v>
      </c>
      <c r="AG349" s="76">
        <v>3802</v>
      </c>
      <c r="AH349" s="76"/>
      <c r="AI349" s="76" t="s">
        <v>2145</v>
      </c>
      <c r="AJ349" s="76" t="s">
        <v>2331</v>
      </c>
      <c r="AK349" s="76"/>
      <c r="AL349" s="76"/>
      <c r="AM349" s="78">
        <v>42337.589270833334</v>
      </c>
      <c r="AN349" s="76" t="s">
        <v>493</v>
      </c>
      <c r="AO349" s="79" t="s">
        <v>3141</v>
      </c>
      <c r="AP349" s="76" t="s">
        <v>65</v>
      </c>
      <c r="AQ349" s="48" t="s">
        <v>253</v>
      </c>
      <c r="AR349" s="48" t="s">
        <v>253</v>
      </c>
      <c r="AS349" s="48" t="s">
        <v>274</v>
      </c>
      <c r="AT349" s="48" t="s">
        <v>274</v>
      </c>
      <c r="AU349" s="48" t="s">
        <v>281</v>
      </c>
      <c r="AV349" s="48" t="s">
        <v>281</v>
      </c>
      <c r="AW349" s="93" t="s">
        <v>3751</v>
      </c>
      <c r="AX349" s="93" t="s">
        <v>3751</v>
      </c>
      <c r="AY349" s="93" t="s">
        <v>3959</v>
      </c>
      <c r="AZ349" s="93" t="s">
        <v>3959</v>
      </c>
    </row>
    <row r="350" spans="1:52" x14ac:dyDescent="0.25">
      <c r="A350" s="63" t="s">
        <v>211</v>
      </c>
      <c r="B350" s="64"/>
      <c r="C350" s="64"/>
      <c r="D350" s="65"/>
      <c r="E350" s="86"/>
      <c r="F350" s="85" t="s">
        <v>461</v>
      </c>
      <c r="G350" s="87"/>
      <c r="H350" s="67" t="s">
        <v>211</v>
      </c>
      <c r="I350" s="68"/>
      <c r="J350" s="88"/>
      <c r="K350" s="67" t="s">
        <v>539</v>
      </c>
      <c r="L350" s="89"/>
      <c r="M350" s="70">
        <v>2588.477783203125</v>
      </c>
      <c r="N350" s="70">
        <v>2909.043701171875</v>
      </c>
      <c r="O350" s="71"/>
      <c r="P350" s="72"/>
      <c r="Q350" s="72"/>
      <c r="R350" s="84"/>
      <c r="S350" s="48">
        <v>1</v>
      </c>
      <c r="T350" s="48">
        <v>0</v>
      </c>
      <c r="U350" s="49">
        <v>0</v>
      </c>
      <c r="V350" s="49">
        <v>1</v>
      </c>
      <c r="W350" s="49">
        <v>0</v>
      </c>
      <c r="X350" s="49">
        <v>0.99999899999999997</v>
      </c>
      <c r="Y350" s="49">
        <v>0</v>
      </c>
      <c r="Z350" s="49">
        <v>0</v>
      </c>
      <c r="AA350" s="73">
        <v>350</v>
      </c>
      <c r="AB350" s="73"/>
      <c r="AC350" s="74"/>
      <c r="AD350" s="76">
        <v>15</v>
      </c>
      <c r="AE350" s="76">
        <v>14221</v>
      </c>
      <c r="AF350" s="76">
        <v>363</v>
      </c>
      <c r="AG350" s="76">
        <v>46</v>
      </c>
      <c r="AH350" s="76">
        <v>32400</v>
      </c>
      <c r="AI350" s="76" t="s">
        <v>342</v>
      </c>
      <c r="AJ350" s="76"/>
      <c r="AK350" s="79" t="s">
        <v>410</v>
      </c>
      <c r="AL350" s="76" t="s">
        <v>439</v>
      </c>
      <c r="AM350" s="78">
        <v>42530.224548611113</v>
      </c>
      <c r="AN350" s="76" t="s">
        <v>493</v>
      </c>
      <c r="AO350" s="79" t="s">
        <v>502</v>
      </c>
      <c r="AP350" s="76" t="s">
        <v>64</v>
      </c>
      <c r="AQ350" s="48"/>
      <c r="AR350" s="48"/>
      <c r="AS350" s="48"/>
      <c r="AT350" s="48"/>
      <c r="AU350" s="48"/>
      <c r="AV350" s="48"/>
      <c r="AW350" s="48"/>
      <c r="AX350" s="48"/>
      <c r="AY350" s="48"/>
      <c r="AZ350" s="48"/>
    </row>
    <row r="351" spans="1:52" x14ac:dyDescent="0.25">
      <c r="A351" s="63" t="s">
        <v>797</v>
      </c>
      <c r="B351" s="64"/>
      <c r="C351" s="64"/>
      <c r="D351" s="65"/>
      <c r="E351" s="86"/>
      <c r="F351" s="85" t="s">
        <v>2821</v>
      </c>
      <c r="G351" s="87"/>
      <c r="H351" s="67" t="s">
        <v>797</v>
      </c>
      <c r="I351" s="68"/>
      <c r="J351" s="88"/>
      <c r="K351" s="67" t="s">
        <v>3473</v>
      </c>
      <c r="L351" s="89"/>
      <c r="M351" s="70">
        <v>2558.635498046875</v>
      </c>
      <c r="N351" s="70">
        <v>947.79266357421875</v>
      </c>
      <c r="O351" s="71"/>
      <c r="P351" s="72"/>
      <c r="Q351" s="72"/>
      <c r="R351" s="84"/>
      <c r="S351" s="48">
        <v>0</v>
      </c>
      <c r="T351" s="48">
        <v>1</v>
      </c>
      <c r="U351" s="49">
        <v>0</v>
      </c>
      <c r="V351" s="49">
        <v>1.1235999999999999E-2</v>
      </c>
      <c r="W351" s="49">
        <v>2.1739000000000001E-2</v>
      </c>
      <c r="X351" s="49">
        <v>0.55074999999999996</v>
      </c>
      <c r="Y351" s="49">
        <v>0</v>
      </c>
      <c r="Z351" s="49">
        <v>0</v>
      </c>
      <c r="AA351" s="73">
        <v>351</v>
      </c>
      <c r="AB351" s="73"/>
      <c r="AC351" s="74"/>
      <c r="AD351" s="76">
        <v>76</v>
      </c>
      <c r="AE351" s="76">
        <v>1</v>
      </c>
      <c r="AF351" s="76">
        <v>6</v>
      </c>
      <c r="AG351" s="76">
        <v>5</v>
      </c>
      <c r="AH351" s="76"/>
      <c r="AI351" s="76"/>
      <c r="AJ351" s="76" t="s">
        <v>2332</v>
      </c>
      <c r="AK351" s="76"/>
      <c r="AL351" s="76"/>
      <c r="AM351" s="78">
        <v>43090.298194444447</v>
      </c>
      <c r="AN351" s="76" t="s">
        <v>493</v>
      </c>
      <c r="AO351" s="79" t="s">
        <v>3142</v>
      </c>
      <c r="AP351" s="76" t="s">
        <v>65</v>
      </c>
      <c r="AQ351" s="48" t="s">
        <v>252</v>
      </c>
      <c r="AR351" s="48" t="s">
        <v>252</v>
      </c>
      <c r="AS351" s="48" t="s">
        <v>266</v>
      </c>
      <c r="AT351" s="48" t="s">
        <v>266</v>
      </c>
      <c r="AU351" s="48"/>
      <c r="AV351" s="48"/>
      <c r="AW351" s="93" t="s">
        <v>3565</v>
      </c>
      <c r="AX351" s="93" t="s">
        <v>3565</v>
      </c>
      <c r="AY351" s="93" t="s">
        <v>3775</v>
      </c>
      <c r="AZ351" s="93" t="s">
        <v>3775</v>
      </c>
    </row>
    <row r="352" spans="1:52" x14ac:dyDescent="0.25">
      <c r="A352" s="63" t="s">
        <v>798</v>
      </c>
      <c r="B352" s="64"/>
      <c r="C352" s="64"/>
      <c r="D352" s="65"/>
      <c r="E352" s="86"/>
      <c r="F352" s="85" t="s">
        <v>2822</v>
      </c>
      <c r="G352" s="87"/>
      <c r="H352" s="67" t="s">
        <v>798</v>
      </c>
      <c r="I352" s="68"/>
      <c r="J352" s="88"/>
      <c r="K352" s="67" t="s">
        <v>3474</v>
      </c>
      <c r="L352" s="89"/>
      <c r="M352" s="70">
        <v>7914.2431640625</v>
      </c>
      <c r="N352" s="70">
        <v>7530.31298828125</v>
      </c>
      <c r="O352" s="71"/>
      <c r="P352" s="72"/>
      <c r="Q352" s="72"/>
      <c r="R352" s="84"/>
      <c r="S352" s="48">
        <v>0</v>
      </c>
      <c r="T352" s="48">
        <v>1</v>
      </c>
      <c r="U352" s="49">
        <v>0</v>
      </c>
      <c r="V352" s="49">
        <v>1.1235999999999999E-2</v>
      </c>
      <c r="W352" s="49">
        <v>2.1739000000000001E-2</v>
      </c>
      <c r="X352" s="49">
        <v>0.55074999999999996</v>
      </c>
      <c r="Y352" s="49">
        <v>0</v>
      </c>
      <c r="Z352" s="49">
        <v>0</v>
      </c>
      <c r="AA352" s="73">
        <v>352</v>
      </c>
      <c r="AB352" s="73"/>
      <c r="AC352" s="74"/>
      <c r="AD352" s="76">
        <v>49</v>
      </c>
      <c r="AE352" s="76">
        <v>0</v>
      </c>
      <c r="AF352" s="76">
        <v>5</v>
      </c>
      <c r="AG352" s="76">
        <v>6</v>
      </c>
      <c r="AH352" s="76"/>
      <c r="AI352" s="76"/>
      <c r="AJ352" s="76" t="s">
        <v>2333</v>
      </c>
      <c r="AK352" s="76"/>
      <c r="AL352" s="76"/>
      <c r="AM352" s="78">
        <v>43090.438807870371</v>
      </c>
      <c r="AN352" s="76" t="s">
        <v>493</v>
      </c>
      <c r="AO352" s="79" t="s">
        <v>3143</v>
      </c>
      <c r="AP352" s="76" t="s">
        <v>65</v>
      </c>
      <c r="AQ352" s="48" t="s">
        <v>248</v>
      </c>
      <c r="AR352" s="48" t="s">
        <v>248</v>
      </c>
      <c r="AS352" s="48" t="s">
        <v>266</v>
      </c>
      <c r="AT352" s="48" t="s">
        <v>266</v>
      </c>
      <c r="AU352" s="48"/>
      <c r="AV352" s="48"/>
      <c r="AW352" s="93" t="s">
        <v>3582</v>
      </c>
      <c r="AX352" s="93" t="s">
        <v>3582</v>
      </c>
      <c r="AY352" s="93" t="s">
        <v>3792</v>
      </c>
      <c r="AZ352" s="93" t="s">
        <v>3792</v>
      </c>
    </row>
    <row r="353" spans="1:52" x14ac:dyDescent="0.25">
      <c r="A353" s="63" t="s">
        <v>799</v>
      </c>
      <c r="B353" s="64"/>
      <c r="C353" s="64"/>
      <c r="D353" s="65"/>
      <c r="E353" s="86"/>
      <c r="F353" s="85" t="s">
        <v>2823</v>
      </c>
      <c r="G353" s="87"/>
      <c r="H353" s="67" t="s">
        <v>799</v>
      </c>
      <c r="I353" s="68"/>
      <c r="J353" s="88"/>
      <c r="K353" s="67" t="s">
        <v>3475</v>
      </c>
      <c r="L353" s="89"/>
      <c r="M353" s="70">
        <v>2025.530029296875</v>
      </c>
      <c r="N353" s="70">
        <v>346.88162231445313</v>
      </c>
      <c r="O353" s="71"/>
      <c r="P353" s="72"/>
      <c r="Q353" s="72"/>
      <c r="R353" s="84"/>
      <c r="S353" s="48">
        <v>0</v>
      </c>
      <c r="T353" s="48">
        <v>1</v>
      </c>
      <c r="U353" s="49">
        <v>0</v>
      </c>
      <c r="V353" s="49">
        <v>1</v>
      </c>
      <c r="W353" s="49">
        <v>0</v>
      </c>
      <c r="X353" s="49">
        <v>0.99999899999999997</v>
      </c>
      <c r="Y353" s="49">
        <v>0</v>
      </c>
      <c r="Z353" s="49">
        <v>0</v>
      </c>
      <c r="AA353" s="73">
        <v>353</v>
      </c>
      <c r="AB353" s="73"/>
      <c r="AC353" s="74"/>
      <c r="AD353" s="76">
        <v>38</v>
      </c>
      <c r="AE353" s="76">
        <v>743</v>
      </c>
      <c r="AF353" s="76">
        <v>22800</v>
      </c>
      <c r="AG353" s="76">
        <v>3308</v>
      </c>
      <c r="AH353" s="76">
        <v>-28800</v>
      </c>
      <c r="AI353" s="76" t="s">
        <v>2146</v>
      </c>
      <c r="AJ353" s="76" t="s">
        <v>2334</v>
      </c>
      <c r="AK353" s="79" t="s">
        <v>2499</v>
      </c>
      <c r="AL353" s="76" t="s">
        <v>432</v>
      </c>
      <c r="AM353" s="78">
        <v>42332.468692129631</v>
      </c>
      <c r="AN353" s="76" t="s">
        <v>493</v>
      </c>
      <c r="AO353" s="79" t="s">
        <v>3144</v>
      </c>
      <c r="AP353" s="76" t="s">
        <v>65</v>
      </c>
      <c r="AQ353" s="48" t="s">
        <v>1208</v>
      </c>
      <c r="AR353" s="48" t="s">
        <v>1208</v>
      </c>
      <c r="AS353" s="48" t="s">
        <v>276</v>
      </c>
      <c r="AT353" s="48" t="s">
        <v>276</v>
      </c>
      <c r="AU353" s="48"/>
      <c r="AV353" s="48"/>
      <c r="AW353" s="93" t="s">
        <v>3752</v>
      </c>
      <c r="AX353" s="93" t="s">
        <v>3752</v>
      </c>
      <c r="AY353" s="93" t="s">
        <v>3960</v>
      </c>
      <c r="AZ353" s="93" t="s">
        <v>3960</v>
      </c>
    </row>
    <row r="354" spans="1:52" x14ac:dyDescent="0.25">
      <c r="A354" s="63" t="s">
        <v>886</v>
      </c>
      <c r="B354" s="64"/>
      <c r="C354" s="64"/>
      <c r="D354" s="65"/>
      <c r="E354" s="86"/>
      <c r="F354" s="85" t="s">
        <v>2824</v>
      </c>
      <c r="G354" s="87"/>
      <c r="H354" s="67" t="s">
        <v>886</v>
      </c>
      <c r="I354" s="68"/>
      <c r="J354" s="88"/>
      <c r="K354" s="67" t="s">
        <v>3476</v>
      </c>
      <c r="L354" s="89"/>
      <c r="M354" s="70">
        <v>4150.71240234375</v>
      </c>
      <c r="N354" s="70">
        <v>1323.3671875</v>
      </c>
      <c r="O354" s="71"/>
      <c r="P354" s="72"/>
      <c r="Q354" s="72"/>
      <c r="R354" s="84"/>
      <c r="S354" s="48">
        <v>1</v>
      </c>
      <c r="T354" s="48">
        <v>0</v>
      </c>
      <c r="U354" s="49">
        <v>0</v>
      </c>
      <c r="V354" s="49">
        <v>1</v>
      </c>
      <c r="W354" s="49">
        <v>0</v>
      </c>
      <c r="X354" s="49">
        <v>0.99999899999999997</v>
      </c>
      <c r="Y354" s="49">
        <v>0</v>
      </c>
      <c r="Z354" s="49">
        <v>0</v>
      </c>
      <c r="AA354" s="73">
        <v>354</v>
      </c>
      <c r="AB354" s="73"/>
      <c r="AC354" s="74"/>
      <c r="AD354" s="76">
        <v>127</v>
      </c>
      <c r="AE354" s="76">
        <v>186</v>
      </c>
      <c r="AF354" s="76">
        <v>28047</v>
      </c>
      <c r="AG354" s="76">
        <v>8744</v>
      </c>
      <c r="AH354" s="76">
        <v>32400</v>
      </c>
      <c r="AI354" s="76" t="s">
        <v>2147</v>
      </c>
      <c r="AJ354" s="76"/>
      <c r="AK354" s="76"/>
      <c r="AL354" s="76" t="s">
        <v>439</v>
      </c>
      <c r="AM354" s="78">
        <v>41622.285520833335</v>
      </c>
      <c r="AN354" s="76" t="s">
        <v>493</v>
      </c>
      <c r="AO354" s="79" t="s">
        <v>3145</v>
      </c>
      <c r="AP354" s="76" t="s">
        <v>64</v>
      </c>
      <c r="AQ354" s="48"/>
      <c r="AR354" s="48"/>
      <c r="AS354" s="48"/>
      <c r="AT354" s="48"/>
      <c r="AU354" s="48"/>
      <c r="AV354" s="48"/>
      <c r="AW354" s="48"/>
      <c r="AX354" s="48"/>
      <c r="AY354" s="48"/>
      <c r="AZ354" s="48"/>
    </row>
    <row r="355" spans="1:52" x14ac:dyDescent="0.25">
      <c r="A355" s="63" t="s">
        <v>800</v>
      </c>
      <c r="B355" s="64"/>
      <c r="C355" s="64"/>
      <c r="D355" s="65"/>
      <c r="E355" s="86"/>
      <c r="F355" s="85" t="s">
        <v>2825</v>
      </c>
      <c r="G355" s="87"/>
      <c r="H355" s="67" t="s">
        <v>800</v>
      </c>
      <c r="I355" s="68"/>
      <c r="J355" s="88"/>
      <c r="K355" s="67" t="s">
        <v>3477</v>
      </c>
      <c r="L355" s="89"/>
      <c r="M355" s="70">
        <v>6213.642578125</v>
      </c>
      <c r="N355" s="70">
        <v>6986.1591796875</v>
      </c>
      <c r="O355" s="71"/>
      <c r="P355" s="72"/>
      <c r="Q355" s="72"/>
      <c r="R355" s="84"/>
      <c r="S355" s="48">
        <v>0</v>
      </c>
      <c r="T355" s="48">
        <v>1</v>
      </c>
      <c r="U355" s="49">
        <v>0</v>
      </c>
      <c r="V355" s="49">
        <v>0.33333299999999999</v>
      </c>
      <c r="W355" s="49">
        <v>0</v>
      </c>
      <c r="X355" s="49">
        <v>0.77026899999999998</v>
      </c>
      <c r="Y355" s="49">
        <v>0</v>
      </c>
      <c r="Z355" s="49">
        <v>0</v>
      </c>
      <c r="AA355" s="73">
        <v>355</v>
      </c>
      <c r="AB355" s="73"/>
      <c r="AC355" s="74"/>
      <c r="AD355" s="76">
        <v>15559</v>
      </c>
      <c r="AE355" s="76">
        <v>14840</v>
      </c>
      <c r="AF355" s="76">
        <v>4512</v>
      </c>
      <c r="AG355" s="76">
        <v>7</v>
      </c>
      <c r="AH355" s="76"/>
      <c r="AI355" s="76" t="s">
        <v>2148</v>
      </c>
      <c r="AJ355" s="76"/>
      <c r="AK355" s="76"/>
      <c r="AL355" s="76"/>
      <c r="AM355" s="78">
        <v>42479.555266203701</v>
      </c>
      <c r="AN355" s="76" t="s">
        <v>493</v>
      </c>
      <c r="AO355" s="79" t="s">
        <v>3146</v>
      </c>
      <c r="AP355" s="76" t="s">
        <v>65</v>
      </c>
      <c r="AQ355" s="48" t="s">
        <v>3546</v>
      </c>
      <c r="AR355" s="48" t="s">
        <v>3546</v>
      </c>
      <c r="AS355" s="48" t="s">
        <v>265</v>
      </c>
      <c r="AT355" s="48" t="s">
        <v>265</v>
      </c>
      <c r="AU355" s="48"/>
      <c r="AV355" s="48"/>
      <c r="AW355" s="93" t="s">
        <v>3753</v>
      </c>
      <c r="AX355" s="93" t="s">
        <v>3772</v>
      </c>
      <c r="AY355" s="93" t="s">
        <v>3961</v>
      </c>
      <c r="AZ355" s="93" t="s">
        <v>3976</v>
      </c>
    </row>
    <row r="356" spans="1:52" x14ac:dyDescent="0.25">
      <c r="A356" s="63" t="s">
        <v>801</v>
      </c>
      <c r="B356" s="64"/>
      <c r="C356" s="64"/>
      <c r="D356" s="65"/>
      <c r="E356" s="86"/>
      <c r="F356" s="85" t="s">
        <v>2826</v>
      </c>
      <c r="G356" s="87"/>
      <c r="H356" s="67" t="s">
        <v>801</v>
      </c>
      <c r="I356" s="68"/>
      <c r="J356" s="88"/>
      <c r="K356" s="67" t="s">
        <v>3478</v>
      </c>
      <c r="L356" s="89"/>
      <c r="M356" s="70">
        <v>8721.4970703125</v>
      </c>
      <c r="N356" s="70">
        <v>4509.63818359375</v>
      </c>
      <c r="O356" s="71"/>
      <c r="P356" s="72"/>
      <c r="Q356" s="72"/>
      <c r="R356" s="84"/>
      <c r="S356" s="48">
        <v>1</v>
      </c>
      <c r="T356" s="48">
        <v>1</v>
      </c>
      <c r="U356" s="49">
        <v>0</v>
      </c>
      <c r="V356" s="49">
        <v>0</v>
      </c>
      <c r="W356" s="49">
        <v>0</v>
      </c>
      <c r="X356" s="49">
        <v>0.99999899999999997</v>
      </c>
      <c r="Y356" s="49">
        <v>0</v>
      </c>
      <c r="Z356" s="49" t="s">
        <v>3489</v>
      </c>
      <c r="AA356" s="73">
        <v>356</v>
      </c>
      <c r="AB356" s="73"/>
      <c r="AC356" s="74"/>
      <c r="AD356" s="76">
        <v>5002</v>
      </c>
      <c r="AE356" s="76">
        <v>3598</v>
      </c>
      <c r="AF356" s="76">
        <v>129744</v>
      </c>
      <c r="AG356" s="76">
        <v>17586</v>
      </c>
      <c r="AH356" s="76">
        <v>-18000</v>
      </c>
      <c r="AI356" s="76" t="s">
        <v>2149</v>
      </c>
      <c r="AJ356" s="76" t="s">
        <v>378</v>
      </c>
      <c r="AK356" s="79" t="s">
        <v>2500</v>
      </c>
      <c r="AL356" s="76" t="s">
        <v>435</v>
      </c>
      <c r="AM356" s="78">
        <v>39709.034513888888</v>
      </c>
      <c r="AN356" s="76" t="s">
        <v>493</v>
      </c>
      <c r="AO356" s="79" t="s">
        <v>3147</v>
      </c>
      <c r="AP356" s="76" t="s">
        <v>65</v>
      </c>
      <c r="AQ356" s="48" t="s">
        <v>3547</v>
      </c>
      <c r="AR356" s="48" t="s">
        <v>3547</v>
      </c>
      <c r="AS356" s="48" t="s">
        <v>275</v>
      </c>
      <c r="AT356" s="48" t="s">
        <v>275</v>
      </c>
      <c r="AU356" s="48" t="s">
        <v>206</v>
      </c>
      <c r="AV356" s="48" t="s">
        <v>206</v>
      </c>
      <c r="AW356" s="93" t="s">
        <v>3754</v>
      </c>
      <c r="AX356" s="93" t="s">
        <v>3773</v>
      </c>
      <c r="AY356" s="93" t="s">
        <v>3962</v>
      </c>
      <c r="AZ356" s="93" t="s">
        <v>3977</v>
      </c>
    </row>
    <row r="357" spans="1:52" x14ac:dyDescent="0.25">
      <c r="A357" s="63" t="s">
        <v>802</v>
      </c>
      <c r="B357" s="64"/>
      <c r="C357" s="64"/>
      <c r="D357" s="65"/>
      <c r="E357" s="86"/>
      <c r="F357" s="85" t="s">
        <v>2827</v>
      </c>
      <c r="G357" s="87"/>
      <c r="H357" s="67" t="s">
        <v>802</v>
      </c>
      <c r="I357" s="68"/>
      <c r="J357" s="88"/>
      <c r="K357" s="67" t="s">
        <v>3479</v>
      </c>
      <c r="L357" s="89"/>
      <c r="M357" s="70">
        <v>4922.5927734375</v>
      </c>
      <c r="N357" s="70">
        <v>6238.8232421875</v>
      </c>
      <c r="O357" s="71"/>
      <c r="P357" s="72"/>
      <c r="Q357" s="72"/>
      <c r="R357" s="84"/>
      <c r="S357" s="48">
        <v>0</v>
      </c>
      <c r="T357" s="48">
        <v>1</v>
      </c>
      <c r="U357" s="49">
        <v>0</v>
      </c>
      <c r="V357" s="49">
        <v>1</v>
      </c>
      <c r="W357" s="49">
        <v>0</v>
      </c>
      <c r="X357" s="49">
        <v>0.99999899999999997</v>
      </c>
      <c r="Y357" s="49">
        <v>0</v>
      </c>
      <c r="Z357" s="49">
        <v>0</v>
      </c>
      <c r="AA357" s="73">
        <v>357</v>
      </c>
      <c r="AB357" s="73"/>
      <c r="AC357" s="74"/>
      <c r="AD357" s="76">
        <v>49</v>
      </c>
      <c r="AE357" s="76">
        <v>36</v>
      </c>
      <c r="AF357" s="76">
        <v>321</v>
      </c>
      <c r="AG357" s="76">
        <v>8379</v>
      </c>
      <c r="AH357" s="76"/>
      <c r="AI357" s="76" t="s">
        <v>2150</v>
      </c>
      <c r="AJ357" s="76"/>
      <c r="AK357" s="76"/>
      <c r="AL357" s="76"/>
      <c r="AM357" s="78">
        <v>42870.503368055557</v>
      </c>
      <c r="AN357" s="76" t="s">
        <v>493</v>
      </c>
      <c r="AO357" s="79" t="s">
        <v>3148</v>
      </c>
      <c r="AP357" s="76" t="s">
        <v>65</v>
      </c>
      <c r="AQ357" s="48"/>
      <c r="AR357" s="48"/>
      <c r="AS357" s="48"/>
      <c r="AT357" s="48"/>
      <c r="AU357" s="48" t="s">
        <v>279</v>
      </c>
      <c r="AV357" s="48" t="s">
        <v>279</v>
      </c>
      <c r="AW357" s="93" t="s">
        <v>3755</v>
      </c>
      <c r="AX357" s="93" t="s">
        <v>3755</v>
      </c>
      <c r="AY357" s="93" t="s">
        <v>3963</v>
      </c>
      <c r="AZ357" s="93" t="s">
        <v>3963</v>
      </c>
    </row>
    <row r="358" spans="1:52" x14ac:dyDescent="0.25">
      <c r="A358" s="63" t="s">
        <v>210</v>
      </c>
      <c r="B358" s="64"/>
      <c r="C358" s="64"/>
      <c r="D358" s="65"/>
      <c r="E358" s="86"/>
      <c r="F358" s="85" t="s">
        <v>457</v>
      </c>
      <c r="G358" s="87"/>
      <c r="H358" s="67" t="s">
        <v>210</v>
      </c>
      <c r="I358" s="68"/>
      <c r="J358" s="88"/>
      <c r="K358" s="67" t="s">
        <v>538</v>
      </c>
      <c r="L358" s="89"/>
      <c r="M358" s="70">
        <v>3686.618896484375</v>
      </c>
      <c r="N358" s="70">
        <v>3603.111572265625</v>
      </c>
      <c r="O358" s="71"/>
      <c r="P358" s="72"/>
      <c r="Q358" s="72"/>
      <c r="R358" s="84"/>
      <c r="S358" s="48">
        <v>1</v>
      </c>
      <c r="T358" s="48">
        <v>0</v>
      </c>
      <c r="U358" s="49">
        <v>0</v>
      </c>
      <c r="V358" s="49">
        <v>1</v>
      </c>
      <c r="W358" s="49">
        <v>0</v>
      </c>
      <c r="X358" s="49">
        <v>0.99999899999999997</v>
      </c>
      <c r="Y358" s="49">
        <v>0</v>
      </c>
      <c r="Z358" s="49">
        <v>0</v>
      </c>
      <c r="AA358" s="73">
        <v>358</v>
      </c>
      <c r="AB358" s="73"/>
      <c r="AC358" s="74"/>
      <c r="AD358" s="76">
        <v>152</v>
      </c>
      <c r="AE358" s="76">
        <v>601118</v>
      </c>
      <c r="AF358" s="76">
        <v>645</v>
      </c>
      <c r="AG358" s="76">
        <v>541</v>
      </c>
      <c r="AH358" s="76">
        <v>32400</v>
      </c>
      <c r="AI358" s="76" t="s">
        <v>339</v>
      </c>
      <c r="AJ358" s="76"/>
      <c r="AK358" s="76"/>
      <c r="AL358" s="76" t="s">
        <v>439</v>
      </c>
      <c r="AM358" s="78">
        <v>42018.600428240738</v>
      </c>
      <c r="AN358" s="76" t="s">
        <v>493</v>
      </c>
      <c r="AO358" s="79" t="s">
        <v>499</v>
      </c>
      <c r="AP358" s="76" t="s">
        <v>64</v>
      </c>
      <c r="AQ358" s="48"/>
      <c r="AR358" s="48"/>
      <c r="AS358" s="48"/>
      <c r="AT358" s="48"/>
      <c r="AU358" s="48"/>
      <c r="AV358" s="48"/>
      <c r="AW358" s="48"/>
      <c r="AX358" s="48"/>
      <c r="AY358" s="48"/>
      <c r="AZ358" s="48"/>
    </row>
    <row r="359" spans="1:52" x14ac:dyDescent="0.25">
      <c r="A359" s="63" t="s">
        <v>803</v>
      </c>
      <c r="B359" s="64"/>
      <c r="C359" s="64"/>
      <c r="D359" s="65"/>
      <c r="E359" s="86"/>
      <c r="F359" s="85" t="s">
        <v>2828</v>
      </c>
      <c r="G359" s="87"/>
      <c r="H359" s="67" t="s">
        <v>803</v>
      </c>
      <c r="I359" s="68"/>
      <c r="J359" s="88"/>
      <c r="K359" s="67" t="s">
        <v>3480</v>
      </c>
      <c r="L359" s="89"/>
      <c r="M359" s="70">
        <v>5417.76416015625</v>
      </c>
      <c r="N359" s="70">
        <v>803.78021240234375</v>
      </c>
      <c r="O359" s="71"/>
      <c r="P359" s="72"/>
      <c r="Q359" s="72"/>
      <c r="R359" s="84"/>
      <c r="S359" s="48">
        <v>1</v>
      </c>
      <c r="T359" s="48">
        <v>1</v>
      </c>
      <c r="U359" s="49">
        <v>0</v>
      </c>
      <c r="V359" s="49">
        <v>0</v>
      </c>
      <c r="W359" s="49">
        <v>0</v>
      </c>
      <c r="X359" s="49">
        <v>0.99999899999999997</v>
      </c>
      <c r="Y359" s="49">
        <v>0</v>
      </c>
      <c r="Z359" s="49" t="s">
        <v>3489</v>
      </c>
      <c r="AA359" s="73">
        <v>359</v>
      </c>
      <c r="AB359" s="73"/>
      <c r="AC359" s="74"/>
      <c r="AD359" s="76">
        <v>1620</v>
      </c>
      <c r="AE359" s="76">
        <v>2401</v>
      </c>
      <c r="AF359" s="76">
        <v>17027</v>
      </c>
      <c r="AG359" s="76">
        <v>2467</v>
      </c>
      <c r="AH359" s="76">
        <v>-14400</v>
      </c>
      <c r="AI359" s="76" t="s">
        <v>2151</v>
      </c>
      <c r="AJ359" s="76" t="s">
        <v>2335</v>
      </c>
      <c r="AK359" s="79" t="s">
        <v>2501</v>
      </c>
      <c r="AL359" s="76" t="s">
        <v>2503</v>
      </c>
      <c r="AM359" s="78">
        <v>39943.001770833333</v>
      </c>
      <c r="AN359" s="76" t="s">
        <v>493</v>
      </c>
      <c r="AO359" s="79" t="s">
        <v>3149</v>
      </c>
      <c r="AP359" s="76" t="s">
        <v>65</v>
      </c>
      <c r="AQ359" s="48" t="s">
        <v>1216</v>
      </c>
      <c r="AR359" s="48" t="s">
        <v>1216</v>
      </c>
      <c r="AS359" s="48" t="s">
        <v>267</v>
      </c>
      <c r="AT359" s="48" t="s">
        <v>267</v>
      </c>
      <c r="AU359" s="48" t="s">
        <v>1308</v>
      </c>
      <c r="AV359" s="48" t="s">
        <v>1308</v>
      </c>
      <c r="AW359" s="93" t="s">
        <v>3756</v>
      </c>
      <c r="AX359" s="93" t="s">
        <v>3756</v>
      </c>
      <c r="AY359" s="93" t="s">
        <v>3964</v>
      </c>
      <c r="AZ359" s="93" t="s">
        <v>3964</v>
      </c>
    </row>
    <row r="360" spans="1:52" x14ac:dyDescent="0.25">
      <c r="A360" s="63" t="s">
        <v>804</v>
      </c>
      <c r="B360" s="64"/>
      <c r="C360" s="64"/>
      <c r="D360" s="65"/>
      <c r="E360" s="86"/>
      <c r="F360" s="85" t="s">
        <v>2829</v>
      </c>
      <c r="G360" s="87"/>
      <c r="H360" s="67" t="s">
        <v>804</v>
      </c>
      <c r="I360" s="68"/>
      <c r="J360" s="88"/>
      <c r="K360" s="67" t="s">
        <v>3481</v>
      </c>
      <c r="L360" s="89"/>
      <c r="M360" s="70">
        <v>9441.1064453125</v>
      </c>
      <c r="N360" s="70">
        <v>3675.52294921875</v>
      </c>
      <c r="O360" s="71"/>
      <c r="P360" s="72"/>
      <c r="Q360" s="72"/>
      <c r="R360" s="84"/>
      <c r="S360" s="48">
        <v>1</v>
      </c>
      <c r="T360" s="48">
        <v>1</v>
      </c>
      <c r="U360" s="49">
        <v>0</v>
      </c>
      <c r="V360" s="49">
        <v>0</v>
      </c>
      <c r="W360" s="49">
        <v>0</v>
      </c>
      <c r="X360" s="49">
        <v>0.99999899999999997</v>
      </c>
      <c r="Y360" s="49">
        <v>0</v>
      </c>
      <c r="Z360" s="49" t="s">
        <v>3489</v>
      </c>
      <c r="AA360" s="73">
        <v>360</v>
      </c>
      <c r="AB360" s="73"/>
      <c r="AC360" s="74"/>
      <c r="AD360" s="76">
        <v>29</v>
      </c>
      <c r="AE360" s="76">
        <v>26</v>
      </c>
      <c r="AF360" s="76">
        <v>48</v>
      </c>
      <c r="AG360" s="76">
        <v>17</v>
      </c>
      <c r="AH360" s="76">
        <v>0</v>
      </c>
      <c r="AI360" s="76" t="s">
        <v>2152</v>
      </c>
      <c r="AJ360" s="76" t="s">
        <v>2336</v>
      </c>
      <c r="AK360" s="76"/>
      <c r="AL360" s="76" t="s">
        <v>446</v>
      </c>
      <c r="AM360" s="78">
        <v>43049.511377314811</v>
      </c>
      <c r="AN360" s="76" t="s">
        <v>493</v>
      </c>
      <c r="AO360" s="79" t="s">
        <v>3150</v>
      </c>
      <c r="AP360" s="76" t="s">
        <v>65</v>
      </c>
      <c r="AQ360" s="48"/>
      <c r="AR360" s="48"/>
      <c r="AS360" s="48"/>
      <c r="AT360" s="48"/>
      <c r="AU360" s="48"/>
      <c r="AV360" s="48"/>
      <c r="AW360" s="93" t="s">
        <v>3757</v>
      </c>
      <c r="AX360" s="93" t="s">
        <v>3757</v>
      </c>
      <c r="AY360" s="93" t="s">
        <v>3965</v>
      </c>
      <c r="AZ360" s="93" t="s">
        <v>3965</v>
      </c>
    </row>
    <row r="361" spans="1:52" x14ac:dyDescent="0.25">
      <c r="A361" s="63" t="s">
        <v>805</v>
      </c>
      <c r="B361" s="64"/>
      <c r="C361" s="64"/>
      <c r="D361" s="65"/>
      <c r="E361" s="86"/>
      <c r="F361" s="85" t="s">
        <v>2830</v>
      </c>
      <c r="G361" s="87"/>
      <c r="H361" s="67" t="s">
        <v>805</v>
      </c>
      <c r="I361" s="68"/>
      <c r="J361" s="88"/>
      <c r="K361" s="67" t="s">
        <v>3482</v>
      </c>
      <c r="L361" s="89"/>
      <c r="M361" s="70">
        <v>9169.8515625</v>
      </c>
      <c r="N361" s="70">
        <v>4264.287109375</v>
      </c>
      <c r="O361" s="71"/>
      <c r="P361" s="72"/>
      <c r="Q361" s="72"/>
      <c r="R361" s="84"/>
      <c r="S361" s="48">
        <v>1</v>
      </c>
      <c r="T361" s="48">
        <v>1</v>
      </c>
      <c r="U361" s="49">
        <v>0</v>
      </c>
      <c r="V361" s="49">
        <v>0</v>
      </c>
      <c r="W361" s="49">
        <v>0</v>
      </c>
      <c r="X361" s="49">
        <v>0.99999899999999997</v>
      </c>
      <c r="Y361" s="49">
        <v>0</v>
      </c>
      <c r="Z361" s="49" t="s">
        <v>3489</v>
      </c>
      <c r="AA361" s="73">
        <v>361</v>
      </c>
      <c r="AB361" s="73"/>
      <c r="AC361" s="74"/>
      <c r="AD361" s="76">
        <v>502</v>
      </c>
      <c r="AE361" s="76">
        <v>675</v>
      </c>
      <c r="AF361" s="76">
        <v>26690</v>
      </c>
      <c r="AG361" s="76">
        <v>0</v>
      </c>
      <c r="AH361" s="76"/>
      <c r="AI361" s="76" t="s">
        <v>2153</v>
      </c>
      <c r="AJ361" s="76" t="s">
        <v>2337</v>
      </c>
      <c r="AK361" s="76"/>
      <c r="AL361" s="76"/>
      <c r="AM361" s="78">
        <v>42950.604930555557</v>
      </c>
      <c r="AN361" s="76" t="s">
        <v>493</v>
      </c>
      <c r="AO361" s="79" t="s">
        <v>3151</v>
      </c>
      <c r="AP361" s="76" t="s">
        <v>65</v>
      </c>
      <c r="AQ361" s="48" t="s">
        <v>1217</v>
      </c>
      <c r="AR361" s="48" t="s">
        <v>1217</v>
      </c>
      <c r="AS361" s="48" t="s">
        <v>1249</v>
      </c>
      <c r="AT361" s="48" t="s">
        <v>1249</v>
      </c>
      <c r="AU361" s="48"/>
      <c r="AV361" s="48"/>
      <c r="AW361" s="93" t="s">
        <v>3758</v>
      </c>
      <c r="AX361" s="93" t="s">
        <v>3758</v>
      </c>
      <c r="AY361" s="93" t="s">
        <v>3966</v>
      </c>
      <c r="AZ361" s="93" t="s">
        <v>3966</v>
      </c>
    </row>
    <row r="362" spans="1:52" x14ac:dyDescent="0.25">
      <c r="A362" s="63" t="s">
        <v>806</v>
      </c>
      <c r="B362" s="64"/>
      <c r="C362" s="64"/>
      <c r="D362" s="65"/>
      <c r="E362" s="86"/>
      <c r="F362" s="85" t="s">
        <v>2831</v>
      </c>
      <c r="G362" s="87"/>
      <c r="H362" s="67" t="s">
        <v>806</v>
      </c>
      <c r="I362" s="68"/>
      <c r="J362" s="88"/>
      <c r="K362" s="67" t="s">
        <v>3483</v>
      </c>
      <c r="L362" s="89"/>
      <c r="M362" s="70">
        <v>6610.31591796875</v>
      </c>
      <c r="N362" s="70">
        <v>523.149169921875</v>
      </c>
      <c r="O362" s="71"/>
      <c r="P362" s="72"/>
      <c r="Q362" s="72"/>
      <c r="R362" s="84"/>
      <c r="S362" s="48">
        <v>0</v>
      </c>
      <c r="T362" s="48">
        <v>1</v>
      </c>
      <c r="U362" s="49">
        <v>0</v>
      </c>
      <c r="V362" s="49">
        <v>0.33333299999999999</v>
      </c>
      <c r="W362" s="49">
        <v>0</v>
      </c>
      <c r="X362" s="49">
        <v>0.77026899999999998</v>
      </c>
      <c r="Y362" s="49">
        <v>0</v>
      </c>
      <c r="Z362" s="49">
        <v>0</v>
      </c>
      <c r="AA362" s="73">
        <v>362</v>
      </c>
      <c r="AB362" s="73"/>
      <c r="AC362" s="74"/>
      <c r="AD362" s="76">
        <v>1918</v>
      </c>
      <c r="AE362" s="76">
        <v>425</v>
      </c>
      <c r="AF362" s="76">
        <v>17337</v>
      </c>
      <c r="AG362" s="76">
        <v>208</v>
      </c>
      <c r="AH362" s="76"/>
      <c r="AI362" s="76" t="s">
        <v>2154</v>
      </c>
      <c r="AJ362" s="76"/>
      <c r="AK362" s="76"/>
      <c r="AL362" s="76"/>
      <c r="AM362" s="78">
        <v>42110.161504629628</v>
      </c>
      <c r="AN362" s="76" t="s">
        <v>493</v>
      </c>
      <c r="AO362" s="79" t="s">
        <v>3152</v>
      </c>
      <c r="AP362" s="76" t="s">
        <v>65</v>
      </c>
      <c r="AQ362" s="48" t="s">
        <v>1118</v>
      </c>
      <c r="AR362" s="48" t="s">
        <v>1118</v>
      </c>
      <c r="AS362" s="48" t="s">
        <v>271</v>
      </c>
      <c r="AT362" s="48" t="s">
        <v>271</v>
      </c>
      <c r="AU362" s="48"/>
      <c r="AV362" s="48"/>
      <c r="AW362" s="93" t="s">
        <v>3608</v>
      </c>
      <c r="AX362" s="93" t="s">
        <v>3608</v>
      </c>
      <c r="AY362" s="93" t="s">
        <v>3818</v>
      </c>
      <c r="AZ362" s="93" t="s">
        <v>3818</v>
      </c>
    </row>
    <row r="363" spans="1:52" x14ac:dyDescent="0.25">
      <c r="A363" s="63" t="s">
        <v>807</v>
      </c>
      <c r="B363" s="64"/>
      <c r="C363" s="64"/>
      <c r="D363" s="65"/>
      <c r="E363" s="86"/>
      <c r="F363" s="85" t="s">
        <v>2832</v>
      </c>
      <c r="G363" s="87"/>
      <c r="H363" s="67" t="s">
        <v>807</v>
      </c>
      <c r="I363" s="68"/>
      <c r="J363" s="88"/>
      <c r="K363" s="67" t="s">
        <v>3484</v>
      </c>
      <c r="L363" s="89"/>
      <c r="M363" s="70">
        <v>9259.5830078125</v>
      </c>
      <c r="N363" s="70">
        <v>5130.5419921875</v>
      </c>
      <c r="O363" s="71"/>
      <c r="P363" s="72"/>
      <c r="Q363" s="72"/>
      <c r="R363" s="84"/>
      <c r="S363" s="48">
        <v>0</v>
      </c>
      <c r="T363" s="48">
        <v>1</v>
      </c>
      <c r="U363" s="49">
        <v>0</v>
      </c>
      <c r="V363" s="49">
        <v>1</v>
      </c>
      <c r="W363" s="49">
        <v>0</v>
      </c>
      <c r="X363" s="49">
        <v>0.99999899999999997</v>
      </c>
      <c r="Y363" s="49">
        <v>0</v>
      </c>
      <c r="Z363" s="49">
        <v>0</v>
      </c>
      <c r="AA363" s="73">
        <v>363</v>
      </c>
      <c r="AB363" s="73"/>
      <c r="AC363" s="74"/>
      <c r="AD363" s="76">
        <v>5003</v>
      </c>
      <c r="AE363" s="76">
        <v>2733</v>
      </c>
      <c r="AF363" s="76">
        <v>265490</v>
      </c>
      <c r="AG363" s="76">
        <v>247</v>
      </c>
      <c r="AH363" s="76">
        <v>0</v>
      </c>
      <c r="AI363" s="76" t="s">
        <v>2155</v>
      </c>
      <c r="AJ363" s="76" t="s">
        <v>2338</v>
      </c>
      <c r="AK363" s="76"/>
      <c r="AL363" s="76" t="s">
        <v>446</v>
      </c>
      <c r="AM363" s="78">
        <v>39899.771782407406</v>
      </c>
      <c r="AN363" s="76" t="s">
        <v>493</v>
      </c>
      <c r="AO363" s="79" t="s">
        <v>3153</v>
      </c>
      <c r="AP363" s="76" t="s">
        <v>65</v>
      </c>
      <c r="AQ363" s="48" t="s">
        <v>1218</v>
      </c>
      <c r="AR363" s="48" t="s">
        <v>1218</v>
      </c>
      <c r="AS363" s="48" t="s">
        <v>264</v>
      </c>
      <c r="AT363" s="48" t="s">
        <v>264</v>
      </c>
      <c r="AU363" s="48" t="s">
        <v>1309</v>
      </c>
      <c r="AV363" s="48" t="s">
        <v>1309</v>
      </c>
      <c r="AW363" s="93" t="s">
        <v>3759</v>
      </c>
      <c r="AX363" s="93" t="s">
        <v>3759</v>
      </c>
      <c r="AY363" s="93" t="s">
        <v>3967</v>
      </c>
      <c r="AZ363" s="93" t="s">
        <v>3967</v>
      </c>
    </row>
    <row r="364" spans="1:52" x14ac:dyDescent="0.25">
      <c r="A364" s="63" t="s">
        <v>887</v>
      </c>
      <c r="B364" s="64"/>
      <c r="C364" s="64"/>
      <c r="D364" s="65"/>
      <c r="E364" s="86"/>
      <c r="F364" s="85" t="s">
        <v>2833</v>
      </c>
      <c r="G364" s="87"/>
      <c r="H364" s="67" t="s">
        <v>887</v>
      </c>
      <c r="I364" s="68"/>
      <c r="J364" s="88"/>
      <c r="K364" s="67" t="s">
        <v>3485</v>
      </c>
      <c r="L364" s="89"/>
      <c r="M364" s="70">
        <v>9359.3759765625</v>
      </c>
      <c r="N364" s="70">
        <v>3085.258056640625</v>
      </c>
      <c r="O364" s="71"/>
      <c r="P364" s="72"/>
      <c r="Q364" s="72"/>
      <c r="R364" s="84"/>
      <c r="S364" s="48">
        <v>1</v>
      </c>
      <c r="T364" s="48">
        <v>0</v>
      </c>
      <c r="U364" s="49">
        <v>0</v>
      </c>
      <c r="V364" s="49">
        <v>1</v>
      </c>
      <c r="W364" s="49">
        <v>0</v>
      </c>
      <c r="X364" s="49">
        <v>0.99999899999999997</v>
      </c>
      <c r="Y364" s="49">
        <v>0</v>
      </c>
      <c r="Z364" s="49">
        <v>0</v>
      </c>
      <c r="AA364" s="73">
        <v>364</v>
      </c>
      <c r="AB364" s="73"/>
      <c r="AC364" s="74"/>
      <c r="AD364" s="76">
        <v>952</v>
      </c>
      <c r="AE364" s="76">
        <v>1836</v>
      </c>
      <c r="AF364" s="76">
        <v>637</v>
      </c>
      <c r="AG364" s="76">
        <v>240</v>
      </c>
      <c r="AH364" s="76"/>
      <c r="AI364" s="76" t="s">
        <v>2156</v>
      </c>
      <c r="AJ364" s="76" t="s">
        <v>2339</v>
      </c>
      <c r="AK364" s="79" t="s">
        <v>2502</v>
      </c>
      <c r="AL364" s="76"/>
      <c r="AM364" s="78">
        <v>42493.675428240742</v>
      </c>
      <c r="AN364" s="76" t="s">
        <v>493</v>
      </c>
      <c r="AO364" s="79" t="s">
        <v>3154</v>
      </c>
      <c r="AP364" s="76" t="s">
        <v>64</v>
      </c>
      <c r="AQ364" s="48"/>
      <c r="AR364" s="48"/>
      <c r="AS364" s="48"/>
      <c r="AT364" s="48"/>
      <c r="AU364" s="48"/>
      <c r="AV364" s="48"/>
      <c r="AW364" s="48"/>
      <c r="AX364" s="48"/>
      <c r="AY364" s="48"/>
      <c r="AZ364" s="48"/>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364"/>
    <dataValidation allowBlank="1" errorTitle="Invalid Vertex Visibility" error="You have entered an unrecognized vertex visibility.  Try selecting from the drop-down list instead." sqref="BA3"/>
    <dataValidation allowBlank="1" showErrorMessage="1" sqref="BA2"/>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364">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364"/>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364"/>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364"/>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364"/>
    <dataValidation allowBlank="1" showInputMessage="1" errorTitle="Invalid Vertex Image Key" promptTitle="Vertex Tooltip" prompt="Enter optional text that will pop up when the mouse is hovered over the vertex." sqref="K3:K364"/>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364"/>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364">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364"/>
    <dataValidation allowBlank="1" showInputMessage="1" promptTitle="Vertex Label Fill Color" prompt="To select an optional fill color for the Label shape, right-click and select Select Color on the right-click menu." sqref="I3:I364"/>
    <dataValidation allowBlank="1" showInputMessage="1" errorTitle="Invalid Vertex Image Key" promptTitle="Vertex Image File" prompt="Enter the path to an image file.  Hover over the column header for examples." sqref="F3:F364"/>
    <dataValidation allowBlank="1" showInputMessage="1" promptTitle="Vertex Color" prompt="To select an optional vertex color, right-click and select Select Color on the right-click menu." sqref="B3:B364"/>
    <dataValidation allowBlank="1" showInputMessage="1" errorTitle="Invalid Vertex Opacity" error="The optional vertex opacity must be a whole number between 0 and 10." promptTitle="Vertex Opacity" prompt="Enter an optional vertex opacity between 0 (transparent) and 100 (opaque)." sqref="E3:E364"/>
    <dataValidation type="list" allowBlank="1" showInputMessage="1" showErrorMessage="1" errorTitle="Invalid Vertex Shape" error="You have entered an invalid vertex shape.  Try selecting from the drop-down list instead." promptTitle="Vertex Shape" prompt="Select an optional vertex shape." sqref="C3:C364">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364"/>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364">
      <formula1>ValidVertexLabelPositions</formula1>
    </dataValidation>
    <dataValidation allowBlank="1" showInputMessage="1" showErrorMessage="1" promptTitle="Vertex Name" prompt="Enter the name of the vertex." sqref="A3:A364"/>
  </dataValidations>
  <hyperlinks>
    <hyperlink ref="AK4" r:id="rId1"/>
    <hyperlink ref="AK6" r:id="rId2"/>
    <hyperlink ref="AK7" r:id="rId3"/>
    <hyperlink ref="AK8" r:id="rId4"/>
    <hyperlink ref="AK9" r:id="rId5"/>
    <hyperlink ref="AK10" r:id="rId6"/>
    <hyperlink ref="AK13" r:id="rId7"/>
    <hyperlink ref="AK15" r:id="rId8"/>
    <hyperlink ref="AK17" r:id="rId9"/>
    <hyperlink ref="AK18" r:id="rId10"/>
    <hyperlink ref="AK19" r:id="rId11"/>
    <hyperlink ref="AK24" r:id="rId12"/>
    <hyperlink ref="AK25" r:id="rId13"/>
    <hyperlink ref="AK26" r:id="rId14"/>
    <hyperlink ref="AK27" r:id="rId15"/>
    <hyperlink ref="AK28" r:id="rId16"/>
    <hyperlink ref="AK29" r:id="rId17"/>
    <hyperlink ref="AK30" r:id="rId18"/>
    <hyperlink ref="AK36" r:id="rId19"/>
    <hyperlink ref="AK38" r:id="rId20"/>
    <hyperlink ref="AK39" r:id="rId21"/>
    <hyperlink ref="AK42" r:id="rId22"/>
    <hyperlink ref="AK43" r:id="rId23"/>
    <hyperlink ref="AK44" r:id="rId24"/>
    <hyperlink ref="AK45" r:id="rId25"/>
    <hyperlink ref="AK50" r:id="rId26"/>
    <hyperlink ref="AK54" r:id="rId27"/>
    <hyperlink ref="AK57" r:id="rId28"/>
    <hyperlink ref="AK59" r:id="rId29"/>
    <hyperlink ref="AK60" r:id="rId30"/>
    <hyperlink ref="AK62" r:id="rId31"/>
    <hyperlink ref="AK63" r:id="rId32"/>
    <hyperlink ref="AK66" r:id="rId33"/>
    <hyperlink ref="AK67" r:id="rId34"/>
    <hyperlink ref="AK68" r:id="rId35"/>
    <hyperlink ref="AK69" r:id="rId36"/>
    <hyperlink ref="AK71" r:id="rId37"/>
    <hyperlink ref="AK72" r:id="rId38"/>
    <hyperlink ref="AK73" r:id="rId39"/>
    <hyperlink ref="AK77" r:id="rId40"/>
    <hyperlink ref="AK80" r:id="rId41"/>
    <hyperlink ref="AK82" r:id="rId42"/>
    <hyperlink ref="AK84" r:id="rId43"/>
    <hyperlink ref="AK85" r:id="rId44"/>
    <hyperlink ref="AK86" r:id="rId45"/>
    <hyperlink ref="AK89" r:id="rId46"/>
    <hyperlink ref="AK90" r:id="rId47"/>
    <hyperlink ref="AK93" r:id="rId48"/>
    <hyperlink ref="AK96" r:id="rId49"/>
    <hyperlink ref="AK97" r:id="rId50"/>
    <hyperlink ref="AK101" r:id="rId51"/>
    <hyperlink ref="AK102" r:id="rId52"/>
    <hyperlink ref="AK105" r:id="rId53"/>
    <hyperlink ref="AK106" r:id="rId54"/>
    <hyperlink ref="AK107" r:id="rId55"/>
    <hyperlink ref="AK111" r:id="rId56"/>
    <hyperlink ref="AK112" r:id="rId57"/>
    <hyperlink ref="AK114" r:id="rId58"/>
    <hyperlink ref="AK117" r:id="rId59"/>
    <hyperlink ref="AK118" r:id="rId60"/>
    <hyperlink ref="AK119" r:id="rId61"/>
    <hyperlink ref="AK121" r:id="rId62"/>
    <hyperlink ref="AK122" r:id="rId63"/>
    <hyperlink ref="AK123" r:id="rId64"/>
    <hyperlink ref="AK124" r:id="rId65"/>
    <hyperlink ref="AK125" r:id="rId66"/>
    <hyperlink ref="AK127" r:id="rId67"/>
    <hyperlink ref="AK128" r:id="rId68"/>
    <hyperlink ref="AK130" r:id="rId69"/>
    <hyperlink ref="AK132" r:id="rId70"/>
    <hyperlink ref="AK137" r:id="rId71"/>
    <hyperlink ref="AK138" r:id="rId72"/>
    <hyperlink ref="AK145" r:id="rId73"/>
    <hyperlink ref="AK146" r:id="rId74"/>
    <hyperlink ref="AK147" r:id="rId75"/>
    <hyperlink ref="AK153" r:id="rId76"/>
    <hyperlink ref="AK157" r:id="rId77"/>
    <hyperlink ref="AK162" r:id="rId78"/>
    <hyperlink ref="AK163" r:id="rId79"/>
    <hyperlink ref="AK164" r:id="rId80"/>
    <hyperlink ref="AK168" r:id="rId81"/>
    <hyperlink ref="AK170" r:id="rId82"/>
    <hyperlink ref="AK174" r:id="rId83"/>
    <hyperlink ref="AK176" r:id="rId84"/>
    <hyperlink ref="AK177" r:id="rId85"/>
    <hyperlink ref="AK181" r:id="rId86"/>
    <hyperlink ref="AK182" r:id="rId87"/>
    <hyperlink ref="AK186" r:id="rId88"/>
    <hyperlink ref="AK187" r:id="rId89"/>
    <hyperlink ref="AK188" r:id="rId90"/>
    <hyperlink ref="AK189" r:id="rId91"/>
    <hyperlink ref="AK190" r:id="rId92"/>
    <hyperlink ref="AK192" r:id="rId93"/>
    <hyperlink ref="AK194" r:id="rId94"/>
    <hyperlink ref="AK197" r:id="rId95"/>
    <hyperlink ref="AK198" r:id="rId96"/>
    <hyperlink ref="AK199" r:id="rId97"/>
    <hyperlink ref="AK200" r:id="rId98"/>
    <hyperlink ref="AK204" r:id="rId99"/>
    <hyperlink ref="AK205" r:id="rId100"/>
    <hyperlink ref="AK206" r:id="rId101"/>
    <hyperlink ref="AK207" r:id="rId102"/>
    <hyperlink ref="AK211" r:id="rId103"/>
    <hyperlink ref="AK212" r:id="rId104"/>
    <hyperlink ref="AK213" r:id="rId105"/>
    <hyperlink ref="AK214" r:id="rId106"/>
    <hyperlink ref="AK215" r:id="rId107"/>
    <hyperlink ref="AK216" r:id="rId108"/>
    <hyperlink ref="AK218" r:id="rId109"/>
    <hyperlink ref="AK219" r:id="rId110"/>
    <hyperlink ref="AK220" r:id="rId111"/>
    <hyperlink ref="AK222" r:id="rId112"/>
    <hyperlink ref="AK229" r:id="rId113"/>
    <hyperlink ref="AK230" r:id="rId114"/>
    <hyperlink ref="AK232" r:id="rId115"/>
    <hyperlink ref="AK233" r:id="rId116"/>
    <hyperlink ref="AK234" r:id="rId117"/>
    <hyperlink ref="AK235" r:id="rId118"/>
    <hyperlink ref="AK236" r:id="rId119"/>
    <hyperlink ref="AK237" r:id="rId120"/>
    <hyperlink ref="AK240" r:id="rId121"/>
    <hyperlink ref="AK241" r:id="rId122"/>
    <hyperlink ref="AK245" r:id="rId123"/>
    <hyperlink ref="AK246" r:id="rId124"/>
    <hyperlink ref="AK247" r:id="rId125"/>
    <hyperlink ref="AK249" r:id="rId126"/>
    <hyperlink ref="AK250" r:id="rId127"/>
    <hyperlink ref="AK252" r:id="rId128"/>
    <hyperlink ref="AK253" r:id="rId129"/>
    <hyperlink ref="AK255" r:id="rId130"/>
    <hyperlink ref="AK256" r:id="rId131"/>
    <hyperlink ref="AK257" r:id="rId132"/>
    <hyperlink ref="AK258" r:id="rId133"/>
    <hyperlink ref="AK260" r:id="rId134"/>
    <hyperlink ref="AK261" r:id="rId135"/>
    <hyperlink ref="AK263" r:id="rId136"/>
    <hyperlink ref="AK267" r:id="rId137"/>
    <hyperlink ref="AK268" r:id="rId138"/>
    <hyperlink ref="AK269" r:id="rId139"/>
    <hyperlink ref="AK270" r:id="rId140"/>
    <hyperlink ref="AK271" r:id="rId141"/>
    <hyperlink ref="AK272" r:id="rId142"/>
    <hyperlink ref="AK276" r:id="rId143"/>
    <hyperlink ref="AK277" r:id="rId144"/>
    <hyperlink ref="AK279" r:id="rId145"/>
    <hyperlink ref="AK284" r:id="rId146"/>
    <hyperlink ref="AK285" r:id="rId147"/>
    <hyperlink ref="AK286" r:id="rId148"/>
    <hyperlink ref="AK287" r:id="rId149"/>
    <hyperlink ref="AK288" r:id="rId150"/>
    <hyperlink ref="AK289" r:id="rId151"/>
    <hyperlink ref="AK290" r:id="rId152"/>
    <hyperlink ref="AK292" r:id="rId153"/>
    <hyperlink ref="AK296" r:id="rId154"/>
    <hyperlink ref="AK298" r:id="rId155"/>
    <hyperlink ref="AK300" r:id="rId156"/>
    <hyperlink ref="AK301" r:id="rId157"/>
    <hyperlink ref="AK302" r:id="rId158"/>
    <hyperlink ref="AK303" r:id="rId159"/>
    <hyperlink ref="AK306" r:id="rId160"/>
    <hyperlink ref="AK307" r:id="rId161"/>
    <hyperlink ref="AK308" r:id="rId162"/>
    <hyperlink ref="AK309" r:id="rId163"/>
    <hyperlink ref="AK310" r:id="rId164"/>
    <hyperlink ref="AK311" r:id="rId165"/>
    <hyperlink ref="AK313" r:id="rId166"/>
    <hyperlink ref="AK317" r:id="rId167"/>
    <hyperlink ref="AK318" r:id="rId168"/>
    <hyperlink ref="AK319" r:id="rId169"/>
    <hyperlink ref="AK322" r:id="rId170"/>
    <hyperlink ref="AK323" r:id="rId171"/>
    <hyperlink ref="AK324" r:id="rId172"/>
    <hyperlink ref="AK325" r:id="rId173"/>
    <hyperlink ref="AK327" r:id="rId174"/>
    <hyperlink ref="AK328" r:id="rId175"/>
    <hyperlink ref="AK329" r:id="rId176"/>
    <hyperlink ref="AK331" r:id="rId177"/>
    <hyperlink ref="AK338" r:id="rId178"/>
    <hyperlink ref="AK339" r:id="rId179"/>
    <hyperlink ref="AK340" r:id="rId180"/>
    <hyperlink ref="AK341" r:id="rId181"/>
    <hyperlink ref="AK343" r:id="rId182"/>
    <hyperlink ref="AK345" r:id="rId183"/>
    <hyperlink ref="AK346" r:id="rId184"/>
    <hyperlink ref="AK347" r:id="rId185"/>
    <hyperlink ref="AK348" r:id="rId186"/>
    <hyperlink ref="AK350" r:id="rId187"/>
    <hyperlink ref="AK353" r:id="rId188"/>
    <hyperlink ref="AK356" r:id="rId189"/>
    <hyperlink ref="AK359" r:id="rId190"/>
    <hyperlink ref="AK364" r:id="rId191"/>
    <hyperlink ref="F3" r:id="rId192"/>
    <hyperlink ref="F4" r:id="rId193"/>
    <hyperlink ref="F5" r:id="rId194"/>
    <hyperlink ref="F6" r:id="rId195"/>
    <hyperlink ref="F7" r:id="rId196"/>
    <hyperlink ref="F8" r:id="rId197"/>
    <hyperlink ref="F9" r:id="rId198"/>
    <hyperlink ref="F10" r:id="rId199"/>
    <hyperlink ref="F11" r:id="rId200"/>
    <hyperlink ref="F12" r:id="rId201"/>
    <hyperlink ref="F13" r:id="rId202"/>
    <hyperlink ref="F14" r:id="rId203"/>
    <hyperlink ref="F15" r:id="rId204"/>
    <hyperlink ref="F16" r:id="rId205"/>
    <hyperlink ref="F17" r:id="rId206"/>
    <hyperlink ref="F18" r:id="rId207"/>
    <hyperlink ref="F19" r:id="rId208"/>
    <hyperlink ref="F20" r:id="rId209"/>
    <hyperlink ref="F21" r:id="rId210"/>
    <hyperlink ref="F22" r:id="rId211"/>
    <hyperlink ref="F23" r:id="rId212"/>
    <hyperlink ref="F24" r:id="rId213"/>
    <hyperlink ref="F25" r:id="rId214"/>
    <hyperlink ref="F26" r:id="rId215"/>
    <hyperlink ref="F27" r:id="rId216"/>
    <hyperlink ref="F28" r:id="rId217"/>
    <hyperlink ref="F29" r:id="rId218"/>
    <hyperlink ref="F30" r:id="rId219"/>
    <hyperlink ref="F31" r:id="rId220"/>
    <hyperlink ref="F32" r:id="rId221"/>
    <hyperlink ref="F33" r:id="rId222"/>
    <hyperlink ref="F34" r:id="rId223"/>
    <hyperlink ref="F35" r:id="rId224"/>
    <hyperlink ref="F36" r:id="rId225"/>
    <hyperlink ref="F37" r:id="rId226"/>
    <hyperlink ref="F38" r:id="rId227"/>
    <hyperlink ref="F39" r:id="rId228"/>
    <hyperlink ref="F40" r:id="rId229"/>
    <hyperlink ref="F41" r:id="rId230"/>
    <hyperlink ref="F42" r:id="rId231"/>
    <hyperlink ref="F43" r:id="rId232"/>
    <hyperlink ref="F44" r:id="rId233"/>
    <hyperlink ref="F45" r:id="rId234"/>
    <hyperlink ref="F46" r:id="rId235"/>
    <hyperlink ref="F47" r:id="rId236"/>
    <hyperlink ref="F48" r:id="rId237"/>
    <hyperlink ref="F49" r:id="rId238"/>
    <hyperlink ref="F50" r:id="rId239"/>
    <hyperlink ref="F51" r:id="rId240"/>
    <hyperlink ref="F52" r:id="rId241"/>
    <hyperlink ref="F53" r:id="rId242"/>
    <hyperlink ref="F54" r:id="rId243"/>
    <hyperlink ref="F55" r:id="rId244"/>
    <hyperlink ref="F56" r:id="rId245"/>
    <hyperlink ref="F57" r:id="rId246"/>
    <hyperlink ref="F58" r:id="rId247"/>
    <hyperlink ref="F59" r:id="rId248"/>
    <hyperlink ref="F60" r:id="rId249"/>
    <hyperlink ref="F61" r:id="rId250"/>
    <hyperlink ref="F62" r:id="rId251"/>
    <hyperlink ref="F63" r:id="rId252"/>
    <hyperlink ref="F64" r:id="rId253"/>
    <hyperlink ref="F65" r:id="rId254"/>
    <hyperlink ref="F66" r:id="rId255"/>
    <hyperlink ref="F67" r:id="rId256"/>
    <hyperlink ref="F68" r:id="rId257"/>
    <hyperlink ref="F69" r:id="rId258"/>
    <hyperlink ref="F70" r:id="rId259"/>
    <hyperlink ref="F71" r:id="rId260"/>
    <hyperlink ref="F72" r:id="rId261"/>
    <hyperlink ref="F73" r:id="rId262"/>
    <hyperlink ref="F74" r:id="rId263"/>
    <hyperlink ref="F75" r:id="rId264"/>
    <hyperlink ref="F76" r:id="rId265"/>
    <hyperlink ref="F77" r:id="rId266"/>
    <hyperlink ref="F78" r:id="rId267"/>
    <hyperlink ref="F79" r:id="rId268"/>
    <hyperlink ref="F80" r:id="rId269"/>
    <hyperlink ref="F81" r:id="rId270"/>
    <hyperlink ref="F82" r:id="rId271"/>
    <hyperlink ref="F83" r:id="rId272"/>
    <hyperlink ref="F84" r:id="rId273"/>
    <hyperlink ref="F85" r:id="rId274"/>
    <hyperlink ref="F86" r:id="rId275"/>
    <hyperlink ref="F87" r:id="rId276"/>
    <hyperlink ref="F88" r:id="rId277"/>
    <hyperlink ref="F89" r:id="rId278"/>
    <hyperlink ref="F90" r:id="rId279"/>
    <hyperlink ref="F91" r:id="rId280"/>
    <hyperlink ref="F92" r:id="rId281"/>
    <hyperlink ref="F93" r:id="rId282"/>
    <hyperlink ref="F94" r:id="rId283"/>
    <hyperlink ref="F95" r:id="rId284"/>
    <hyperlink ref="F96" r:id="rId285"/>
    <hyperlink ref="F97" r:id="rId286"/>
    <hyperlink ref="F98" r:id="rId287"/>
    <hyperlink ref="F99" r:id="rId288"/>
    <hyperlink ref="F100" r:id="rId289"/>
    <hyperlink ref="F101" r:id="rId290"/>
    <hyperlink ref="F102" r:id="rId291"/>
    <hyperlink ref="F103" r:id="rId292"/>
    <hyperlink ref="F104" r:id="rId293"/>
    <hyperlink ref="F105" r:id="rId294"/>
    <hyperlink ref="F106" r:id="rId295"/>
    <hyperlink ref="F107" r:id="rId296"/>
    <hyperlink ref="F108" r:id="rId297"/>
    <hyperlink ref="F109" r:id="rId298"/>
    <hyperlink ref="F110" r:id="rId299"/>
    <hyperlink ref="F111" r:id="rId300"/>
    <hyperlink ref="F112" r:id="rId301"/>
    <hyperlink ref="F113" r:id="rId302"/>
    <hyperlink ref="F114" r:id="rId303"/>
    <hyperlink ref="F115" r:id="rId304"/>
    <hyperlink ref="F116" r:id="rId305"/>
    <hyperlink ref="F117" r:id="rId306"/>
    <hyperlink ref="F118" r:id="rId307"/>
    <hyperlink ref="F119" r:id="rId308"/>
    <hyperlink ref="F120" r:id="rId309"/>
    <hyperlink ref="F121" r:id="rId310"/>
    <hyperlink ref="F122" r:id="rId311"/>
    <hyperlink ref="F123" r:id="rId312"/>
    <hyperlink ref="F124" r:id="rId313"/>
    <hyperlink ref="F125" r:id="rId314"/>
    <hyperlink ref="F126" r:id="rId315"/>
    <hyperlink ref="F127" r:id="rId316"/>
    <hyperlink ref="F128" r:id="rId317"/>
    <hyperlink ref="F129" r:id="rId318"/>
    <hyperlink ref="F130" r:id="rId319"/>
    <hyperlink ref="F131" r:id="rId320"/>
    <hyperlink ref="F132" r:id="rId321"/>
    <hyperlink ref="F133" r:id="rId322"/>
    <hyperlink ref="F134" r:id="rId323"/>
    <hyperlink ref="F135" r:id="rId324"/>
    <hyperlink ref="F136" r:id="rId325"/>
    <hyperlink ref="F137" r:id="rId326"/>
    <hyperlink ref="F138" r:id="rId327"/>
    <hyperlink ref="F139" r:id="rId328"/>
    <hyperlink ref="F140" r:id="rId329"/>
    <hyperlink ref="F141" r:id="rId330"/>
    <hyperlink ref="F142" r:id="rId331"/>
    <hyperlink ref="F143" r:id="rId332"/>
    <hyperlink ref="F144" r:id="rId333"/>
    <hyperlink ref="F145" r:id="rId334"/>
    <hyperlink ref="F146" r:id="rId335"/>
    <hyperlink ref="F147" r:id="rId336"/>
    <hyperlink ref="F148" r:id="rId337"/>
    <hyperlink ref="F149" r:id="rId338"/>
    <hyperlink ref="F150" r:id="rId339"/>
    <hyperlink ref="F151" r:id="rId340"/>
    <hyperlink ref="F152" r:id="rId341"/>
    <hyperlink ref="F153" r:id="rId342"/>
    <hyperlink ref="F154" r:id="rId343"/>
    <hyperlink ref="F155" r:id="rId344"/>
    <hyperlink ref="F156" r:id="rId345"/>
    <hyperlink ref="F157" r:id="rId346"/>
    <hyperlink ref="F158" r:id="rId347"/>
    <hyperlink ref="F159" r:id="rId348"/>
    <hyperlink ref="F160" r:id="rId349"/>
    <hyperlink ref="F161" r:id="rId350"/>
    <hyperlink ref="F162" r:id="rId351"/>
    <hyperlink ref="F163" r:id="rId352"/>
    <hyperlink ref="F164" r:id="rId353"/>
    <hyperlink ref="F165" r:id="rId354"/>
    <hyperlink ref="F166" r:id="rId355"/>
    <hyperlink ref="F167" r:id="rId356"/>
    <hyperlink ref="F168" r:id="rId357"/>
    <hyperlink ref="F169" r:id="rId358"/>
    <hyperlink ref="F170" r:id="rId359"/>
    <hyperlink ref="F171" r:id="rId360"/>
    <hyperlink ref="F172" r:id="rId361"/>
    <hyperlink ref="F173" r:id="rId362"/>
    <hyperlink ref="F174" r:id="rId363"/>
    <hyperlink ref="F175" r:id="rId364"/>
    <hyperlink ref="F176" r:id="rId365"/>
    <hyperlink ref="F177" r:id="rId366"/>
    <hyperlink ref="F178" r:id="rId367"/>
    <hyperlink ref="F179" r:id="rId368"/>
    <hyperlink ref="F180" r:id="rId369"/>
    <hyperlink ref="F181" r:id="rId370"/>
    <hyperlink ref="F182" r:id="rId371"/>
    <hyperlink ref="F183" r:id="rId372"/>
    <hyperlink ref="F184" r:id="rId373"/>
    <hyperlink ref="F185" r:id="rId374"/>
    <hyperlink ref="F186" r:id="rId375"/>
    <hyperlink ref="F187" r:id="rId376"/>
    <hyperlink ref="F188" r:id="rId377"/>
    <hyperlink ref="F189" r:id="rId378"/>
    <hyperlink ref="F190" r:id="rId379"/>
    <hyperlink ref="F191" r:id="rId380"/>
    <hyperlink ref="F192" r:id="rId381"/>
    <hyperlink ref="F193" r:id="rId382"/>
    <hyperlink ref="F194" r:id="rId383"/>
    <hyperlink ref="F195" r:id="rId384"/>
    <hyperlink ref="F196" r:id="rId385"/>
    <hyperlink ref="F197" r:id="rId386"/>
    <hyperlink ref="F198" r:id="rId387"/>
    <hyperlink ref="F199" r:id="rId388"/>
    <hyperlink ref="F200" r:id="rId389"/>
    <hyperlink ref="F201" r:id="rId390"/>
    <hyperlink ref="F202" r:id="rId391"/>
    <hyperlink ref="F203" r:id="rId392"/>
    <hyperlink ref="F204" r:id="rId393"/>
    <hyperlink ref="F205" r:id="rId394"/>
    <hyperlink ref="F206" r:id="rId395"/>
    <hyperlink ref="F207" r:id="rId396"/>
    <hyperlink ref="F208" r:id="rId397"/>
    <hyperlink ref="F209" r:id="rId398"/>
    <hyperlink ref="F210" r:id="rId399"/>
    <hyperlink ref="F211" r:id="rId400"/>
    <hyperlink ref="F212" r:id="rId401"/>
    <hyperlink ref="F213" r:id="rId402"/>
    <hyperlink ref="F214" r:id="rId403"/>
    <hyperlink ref="F215" r:id="rId404"/>
    <hyperlink ref="F216" r:id="rId405"/>
    <hyperlink ref="F217" r:id="rId406"/>
    <hyperlink ref="F218" r:id="rId407"/>
    <hyperlink ref="F219" r:id="rId408"/>
    <hyperlink ref="F220" r:id="rId409"/>
    <hyperlink ref="F221" r:id="rId410"/>
    <hyperlink ref="F222" r:id="rId411"/>
    <hyperlink ref="F223" r:id="rId412"/>
    <hyperlink ref="F224" r:id="rId413"/>
    <hyperlink ref="F225" r:id="rId414"/>
    <hyperlink ref="F226" r:id="rId415"/>
    <hyperlink ref="F227" r:id="rId416"/>
    <hyperlink ref="F228" r:id="rId417"/>
    <hyperlink ref="F229" r:id="rId418"/>
    <hyperlink ref="F230" r:id="rId419"/>
    <hyperlink ref="F231" r:id="rId420"/>
    <hyperlink ref="F232" r:id="rId421"/>
    <hyperlink ref="F233" r:id="rId422"/>
    <hyperlink ref="F234" r:id="rId423"/>
    <hyperlink ref="F235" r:id="rId424"/>
    <hyperlink ref="F236" r:id="rId425"/>
    <hyperlink ref="F237" r:id="rId426"/>
    <hyperlink ref="F238" r:id="rId427"/>
    <hyperlink ref="F239" r:id="rId428"/>
    <hyperlink ref="F240" r:id="rId429"/>
    <hyperlink ref="F241" r:id="rId430"/>
    <hyperlink ref="F242" r:id="rId431"/>
    <hyperlink ref="F243" r:id="rId432"/>
    <hyperlink ref="F244" r:id="rId433"/>
    <hyperlink ref="F245" r:id="rId434"/>
    <hyperlink ref="F246" r:id="rId435"/>
    <hyperlink ref="F247" r:id="rId436"/>
    <hyperlink ref="F248" r:id="rId437"/>
    <hyperlink ref="F249" r:id="rId438"/>
    <hyperlink ref="F250" r:id="rId439"/>
    <hyperlink ref="F251" r:id="rId440"/>
    <hyperlink ref="F252" r:id="rId441"/>
    <hyperlink ref="F253" r:id="rId442"/>
    <hyperlink ref="F254" r:id="rId443"/>
    <hyperlink ref="F255" r:id="rId444"/>
    <hyperlink ref="F256" r:id="rId445"/>
    <hyperlink ref="F257" r:id="rId446"/>
    <hyperlink ref="F258" r:id="rId447"/>
    <hyperlink ref="F259" r:id="rId448"/>
    <hyperlink ref="F260" r:id="rId449"/>
    <hyperlink ref="F261" r:id="rId450"/>
    <hyperlink ref="F262" r:id="rId451"/>
    <hyperlink ref="F263" r:id="rId452"/>
    <hyperlink ref="F264" r:id="rId453"/>
    <hyperlink ref="F265" r:id="rId454"/>
    <hyperlink ref="F266" r:id="rId455"/>
    <hyperlink ref="F267" r:id="rId456"/>
    <hyperlink ref="F268" r:id="rId457"/>
    <hyperlink ref="F269" r:id="rId458"/>
    <hyperlink ref="F270" r:id="rId459"/>
    <hyperlink ref="F271" r:id="rId460"/>
    <hyperlink ref="F272" r:id="rId461"/>
    <hyperlink ref="F273" r:id="rId462"/>
    <hyperlink ref="F274" r:id="rId463"/>
    <hyperlink ref="F275" r:id="rId464"/>
    <hyperlink ref="F276" r:id="rId465"/>
    <hyperlink ref="F277" r:id="rId466"/>
    <hyperlink ref="F278" r:id="rId467"/>
    <hyperlink ref="F279" r:id="rId468"/>
    <hyperlink ref="F280" r:id="rId469"/>
    <hyperlink ref="F281" r:id="rId470"/>
    <hyperlink ref="F282" r:id="rId471"/>
    <hyperlink ref="F283" r:id="rId472"/>
    <hyperlink ref="F284" r:id="rId473"/>
    <hyperlink ref="F285" r:id="rId474"/>
    <hyperlink ref="F286" r:id="rId475"/>
    <hyperlink ref="F287" r:id="rId476"/>
    <hyperlink ref="F288" r:id="rId477"/>
    <hyperlink ref="F289" r:id="rId478"/>
    <hyperlink ref="F290" r:id="rId479"/>
    <hyperlink ref="F291" r:id="rId480"/>
    <hyperlink ref="F292" r:id="rId481"/>
    <hyperlink ref="F293" r:id="rId482"/>
    <hyperlink ref="F294" r:id="rId483"/>
    <hyperlink ref="F295" r:id="rId484"/>
    <hyperlink ref="F296" r:id="rId485"/>
    <hyperlink ref="F297" r:id="rId486"/>
    <hyperlink ref="F298" r:id="rId487"/>
    <hyperlink ref="F299" r:id="rId488"/>
    <hyperlink ref="F300" r:id="rId489"/>
    <hyperlink ref="F301" r:id="rId490"/>
    <hyperlink ref="F302" r:id="rId491"/>
    <hyperlink ref="F303" r:id="rId492"/>
    <hyperlink ref="F304" r:id="rId493"/>
    <hyperlink ref="F305" r:id="rId494"/>
    <hyperlink ref="F306" r:id="rId495"/>
    <hyperlink ref="F307" r:id="rId496"/>
    <hyperlink ref="F308" r:id="rId497"/>
    <hyperlink ref="F309" r:id="rId498"/>
    <hyperlink ref="F310" r:id="rId499"/>
    <hyperlink ref="F311" r:id="rId500"/>
    <hyperlink ref="F312" r:id="rId501"/>
    <hyperlink ref="F313" r:id="rId502"/>
    <hyperlink ref="F314" r:id="rId503"/>
    <hyperlink ref="F315" r:id="rId504"/>
    <hyperlink ref="F316" r:id="rId505"/>
    <hyperlink ref="F317" r:id="rId506"/>
    <hyperlink ref="F318" r:id="rId507"/>
    <hyperlink ref="F319" r:id="rId508"/>
    <hyperlink ref="F320" r:id="rId509"/>
    <hyperlink ref="F321" r:id="rId510"/>
    <hyperlink ref="F322" r:id="rId511"/>
    <hyperlink ref="F323" r:id="rId512"/>
    <hyperlink ref="F324" r:id="rId513"/>
    <hyperlink ref="F325" r:id="rId514"/>
    <hyperlink ref="F326" r:id="rId515"/>
    <hyperlink ref="F327" r:id="rId516"/>
    <hyperlink ref="F328" r:id="rId517"/>
    <hyperlink ref="F329" r:id="rId518"/>
    <hyperlink ref="F330" r:id="rId519"/>
    <hyperlink ref="F331" r:id="rId520"/>
    <hyperlink ref="F332" r:id="rId521"/>
    <hyperlink ref="F333" r:id="rId522"/>
    <hyperlink ref="F334" r:id="rId523"/>
    <hyperlink ref="F335" r:id="rId524"/>
    <hyperlink ref="F336" r:id="rId525"/>
    <hyperlink ref="F337" r:id="rId526"/>
    <hyperlink ref="F338" r:id="rId527"/>
    <hyperlink ref="F339" r:id="rId528"/>
    <hyperlink ref="F340" r:id="rId529"/>
    <hyperlink ref="F341" r:id="rId530"/>
    <hyperlink ref="F342" r:id="rId531"/>
    <hyperlink ref="F343" r:id="rId532"/>
    <hyperlink ref="F344" r:id="rId533"/>
    <hyperlink ref="F345" r:id="rId534"/>
    <hyperlink ref="F346" r:id="rId535"/>
    <hyperlink ref="F347" r:id="rId536"/>
    <hyperlink ref="F348" r:id="rId537"/>
    <hyperlink ref="F349" r:id="rId538"/>
    <hyperlink ref="F350" r:id="rId539"/>
    <hyperlink ref="F351" r:id="rId540"/>
    <hyperlink ref="F352" r:id="rId541"/>
    <hyperlink ref="F353" r:id="rId542"/>
    <hyperlink ref="F354" r:id="rId543"/>
    <hyperlink ref="F355" r:id="rId544"/>
    <hyperlink ref="F356" r:id="rId545"/>
    <hyperlink ref="F357" r:id="rId546"/>
    <hyperlink ref="F358" r:id="rId547"/>
    <hyperlink ref="F359" r:id="rId548"/>
    <hyperlink ref="F360" r:id="rId549"/>
    <hyperlink ref="F361" r:id="rId550"/>
    <hyperlink ref="F362" r:id="rId551"/>
    <hyperlink ref="F363" r:id="rId552"/>
    <hyperlink ref="F364" r:id="rId553"/>
    <hyperlink ref="AO3" r:id="rId554"/>
    <hyperlink ref="AO4" r:id="rId555"/>
    <hyperlink ref="AO5" r:id="rId556"/>
    <hyperlink ref="AO6" r:id="rId557"/>
    <hyperlink ref="AO7" r:id="rId558"/>
    <hyperlink ref="AO8" r:id="rId559"/>
    <hyperlink ref="AO9" r:id="rId560"/>
    <hyperlink ref="AO10" r:id="rId561"/>
    <hyperlink ref="AO11" r:id="rId562"/>
    <hyperlink ref="AO12" r:id="rId563"/>
    <hyperlink ref="AO13" r:id="rId564"/>
    <hyperlink ref="AO14" r:id="rId565"/>
    <hyperlink ref="AO15" r:id="rId566"/>
    <hyperlink ref="AO16" r:id="rId567"/>
    <hyperlink ref="AO17" r:id="rId568"/>
    <hyperlink ref="AO18" r:id="rId569"/>
    <hyperlink ref="AO19" r:id="rId570"/>
    <hyperlink ref="AO20" r:id="rId571"/>
    <hyperlink ref="AO21" r:id="rId572"/>
    <hyperlink ref="AO22" r:id="rId573"/>
    <hyperlink ref="AO23" r:id="rId574"/>
    <hyperlink ref="AO24" r:id="rId575"/>
    <hyperlink ref="AO25" r:id="rId576"/>
    <hyperlink ref="AO26" r:id="rId577"/>
    <hyperlink ref="AO27" r:id="rId578"/>
    <hyperlink ref="AO28" r:id="rId579"/>
    <hyperlink ref="AO29" r:id="rId580"/>
    <hyperlink ref="AO30" r:id="rId581"/>
    <hyperlink ref="AO31" r:id="rId582"/>
    <hyperlink ref="AO32" r:id="rId583"/>
    <hyperlink ref="AO33" r:id="rId584"/>
    <hyperlink ref="AO34" r:id="rId585"/>
    <hyperlink ref="AO35" r:id="rId586"/>
    <hyperlink ref="AO36" r:id="rId587"/>
    <hyperlink ref="AO37" r:id="rId588"/>
    <hyperlink ref="AO38" r:id="rId589"/>
    <hyperlink ref="AO39" r:id="rId590"/>
    <hyperlink ref="AO40" r:id="rId591"/>
    <hyperlink ref="AO41" r:id="rId592"/>
    <hyperlink ref="AO42" r:id="rId593"/>
    <hyperlink ref="AO43" r:id="rId594"/>
    <hyperlink ref="AO44" r:id="rId595"/>
    <hyperlink ref="AO45" r:id="rId596"/>
    <hyperlink ref="AO46" r:id="rId597"/>
    <hyperlink ref="AO47" r:id="rId598"/>
    <hyperlink ref="AO48" r:id="rId599"/>
    <hyperlink ref="AO49" r:id="rId600"/>
    <hyperlink ref="AO50" r:id="rId601"/>
    <hyperlink ref="AO51" r:id="rId602"/>
    <hyperlink ref="AO52" r:id="rId603"/>
    <hyperlink ref="AO53" r:id="rId604"/>
    <hyperlink ref="AO54" r:id="rId605"/>
    <hyperlink ref="AO55" r:id="rId606"/>
    <hyperlink ref="AO56" r:id="rId607"/>
    <hyperlink ref="AO57" r:id="rId608"/>
    <hyperlink ref="AO58" r:id="rId609"/>
    <hyperlink ref="AO59" r:id="rId610"/>
    <hyperlink ref="AO60" r:id="rId611"/>
    <hyperlink ref="AO61" r:id="rId612"/>
    <hyperlink ref="AO62" r:id="rId613"/>
    <hyperlink ref="AO63" r:id="rId614"/>
    <hyperlink ref="AO64" r:id="rId615"/>
    <hyperlink ref="AO65" r:id="rId616"/>
    <hyperlink ref="AO66" r:id="rId617"/>
    <hyperlink ref="AO67" r:id="rId618"/>
    <hyperlink ref="AO68" r:id="rId619"/>
    <hyperlink ref="AO69" r:id="rId620"/>
    <hyperlink ref="AO70" r:id="rId621"/>
    <hyperlink ref="AO71" r:id="rId622"/>
    <hyperlink ref="AO72" r:id="rId623"/>
    <hyperlink ref="AO73" r:id="rId624"/>
    <hyperlink ref="AO74" r:id="rId625"/>
    <hyperlink ref="AO75" r:id="rId626"/>
    <hyperlink ref="AO76" r:id="rId627"/>
    <hyperlink ref="AO77" r:id="rId628"/>
    <hyperlink ref="AO78" r:id="rId629"/>
    <hyperlink ref="AO79" r:id="rId630"/>
    <hyperlink ref="AO80" r:id="rId631"/>
    <hyperlink ref="AO81" r:id="rId632"/>
    <hyperlink ref="AO82" r:id="rId633"/>
    <hyperlink ref="AO83" r:id="rId634"/>
    <hyperlink ref="AO84" r:id="rId635"/>
    <hyperlink ref="AO85" r:id="rId636"/>
    <hyperlink ref="AO86" r:id="rId637"/>
    <hyperlink ref="AO87" r:id="rId638"/>
    <hyperlink ref="AO88" r:id="rId639"/>
    <hyperlink ref="AO89" r:id="rId640"/>
    <hyperlink ref="AO90" r:id="rId641"/>
    <hyperlink ref="AO91" r:id="rId642"/>
    <hyperlink ref="AO92" r:id="rId643"/>
    <hyperlink ref="AO93" r:id="rId644"/>
    <hyperlink ref="AO94" r:id="rId645"/>
    <hyperlink ref="AO95" r:id="rId646"/>
    <hyperlink ref="AO96" r:id="rId647"/>
    <hyperlink ref="AO97" r:id="rId648"/>
    <hyperlink ref="AO98" r:id="rId649"/>
    <hyperlink ref="AO99" r:id="rId650"/>
    <hyperlink ref="AO100" r:id="rId651"/>
    <hyperlink ref="AO101" r:id="rId652"/>
    <hyperlink ref="AO102" r:id="rId653"/>
    <hyperlink ref="AO103" r:id="rId654"/>
    <hyperlink ref="AO104" r:id="rId655"/>
    <hyperlink ref="AO105" r:id="rId656"/>
    <hyperlink ref="AO106" r:id="rId657"/>
    <hyperlink ref="AO107" r:id="rId658"/>
    <hyperlink ref="AO108" r:id="rId659"/>
    <hyperlink ref="AO109" r:id="rId660"/>
    <hyperlink ref="AO110" r:id="rId661"/>
    <hyperlink ref="AO111" r:id="rId662"/>
    <hyperlink ref="AO112" r:id="rId663"/>
    <hyperlink ref="AO113" r:id="rId664"/>
    <hyperlink ref="AO114" r:id="rId665"/>
    <hyperlink ref="AO115" r:id="rId666"/>
    <hyperlink ref="AO116" r:id="rId667"/>
    <hyperlink ref="AO117" r:id="rId668"/>
    <hyperlink ref="AO118" r:id="rId669"/>
    <hyperlink ref="AO119" r:id="rId670"/>
    <hyperlink ref="AO120" r:id="rId671"/>
    <hyperlink ref="AO121" r:id="rId672"/>
    <hyperlink ref="AO122" r:id="rId673"/>
    <hyperlink ref="AO123" r:id="rId674"/>
    <hyperlink ref="AO124" r:id="rId675"/>
    <hyperlink ref="AO125" r:id="rId676"/>
    <hyperlink ref="AO126" r:id="rId677"/>
    <hyperlink ref="AO127" r:id="rId678"/>
    <hyperlink ref="AO128" r:id="rId679"/>
    <hyperlink ref="AO129" r:id="rId680"/>
    <hyperlink ref="AO130" r:id="rId681"/>
    <hyperlink ref="AO131" r:id="rId682"/>
    <hyperlink ref="AO132" r:id="rId683"/>
    <hyperlink ref="AO133" r:id="rId684"/>
    <hyperlink ref="AO134" r:id="rId685"/>
    <hyperlink ref="AO135" r:id="rId686"/>
    <hyperlink ref="AO136" r:id="rId687"/>
    <hyperlink ref="AO137" r:id="rId688"/>
    <hyperlink ref="AO138" r:id="rId689"/>
    <hyperlink ref="AO139" r:id="rId690"/>
    <hyperlink ref="AO140" r:id="rId691"/>
    <hyperlink ref="AO141" r:id="rId692"/>
    <hyperlink ref="AO142" r:id="rId693"/>
    <hyperlink ref="AO143" r:id="rId694"/>
    <hyperlink ref="AO144" r:id="rId695"/>
    <hyperlink ref="AO145" r:id="rId696"/>
    <hyperlink ref="AO146" r:id="rId697"/>
    <hyperlink ref="AO147" r:id="rId698"/>
    <hyperlink ref="AO148" r:id="rId699"/>
    <hyperlink ref="AO149" r:id="rId700"/>
    <hyperlink ref="AO150" r:id="rId701"/>
    <hyperlink ref="AO151" r:id="rId702"/>
    <hyperlink ref="AO152" r:id="rId703"/>
    <hyperlink ref="AO153" r:id="rId704"/>
    <hyperlink ref="AO154" r:id="rId705"/>
    <hyperlink ref="AO155" r:id="rId706"/>
    <hyperlink ref="AO156" r:id="rId707"/>
    <hyperlink ref="AO157" r:id="rId708"/>
    <hyperlink ref="AO158" r:id="rId709"/>
    <hyperlink ref="AO159" r:id="rId710"/>
    <hyperlink ref="AO160" r:id="rId711"/>
    <hyperlink ref="AO161" r:id="rId712"/>
    <hyperlink ref="AO162" r:id="rId713"/>
    <hyperlink ref="AO163" r:id="rId714"/>
    <hyperlink ref="AO164" r:id="rId715"/>
    <hyperlink ref="AO165" r:id="rId716"/>
    <hyperlink ref="AO166" r:id="rId717"/>
    <hyperlink ref="AO167" r:id="rId718"/>
    <hyperlink ref="AO168" r:id="rId719"/>
    <hyperlink ref="AO169" r:id="rId720"/>
    <hyperlink ref="AO170" r:id="rId721"/>
    <hyperlink ref="AO171" r:id="rId722"/>
    <hyperlink ref="AO172" r:id="rId723"/>
    <hyperlink ref="AO173" r:id="rId724"/>
    <hyperlink ref="AO174" r:id="rId725"/>
    <hyperlink ref="AO175" r:id="rId726"/>
    <hyperlink ref="AO176" r:id="rId727"/>
    <hyperlink ref="AO177" r:id="rId728"/>
    <hyperlink ref="AO178" r:id="rId729"/>
    <hyperlink ref="AO179" r:id="rId730"/>
    <hyperlink ref="AO180" r:id="rId731"/>
    <hyperlink ref="AO181" r:id="rId732"/>
    <hyperlink ref="AO182" r:id="rId733"/>
    <hyperlink ref="AO183" r:id="rId734"/>
    <hyperlink ref="AO184" r:id="rId735"/>
    <hyperlink ref="AO185" r:id="rId736"/>
    <hyperlink ref="AO186" r:id="rId737"/>
    <hyperlink ref="AO187" r:id="rId738"/>
    <hyperlink ref="AO188" r:id="rId739"/>
    <hyperlink ref="AO189" r:id="rId740"/>
    <hyperlink ref="AO190" r:id="rId741"/>
    <hyperlink ref="AO191" r:id="rId742"/>
    <hyperlink ref="AO192" r:id="rId743"/>
    <hyperlink ref="AO193" r:id="rId744"/>
    <hyperlink ref="AO194" r:id="rId745"/>
    <hyperlink ref="AO195" r:id="rId746"/>
    <hyperlink ref="AO196" r:id="rId747"/>
    <hyperlink ref="AO197" r:id="rId748"/>
    <hyperlink ref="AO198" r:id="rId749"/>
    <hyperlink ref="AO199" r:id="rId750"/>
    <hyperlink ref="AO200" r:id="rId751"/>
    <hyperlink ref="AO201" r:id="rId752"/>
    <hyperlink ref="AO202" r:id="rId753"/>
    <hyperlink ref="AO203" r:id="rId754"/>
    <hyperlink ref="AO204" r:id="rId755"/>
    <hyperlink ref="AO205" r:id="rId756"/>
    <hyperlink ref="AO206" r:id="rId757"/>
    <hyperlink ref="AO207" r:id="rId758"/>
    <hyperlink ref="AO208" r:id="rId759"/>
    <hyperlink ref="AO209" r:id="rId760"/>
    <hyperlink ref="AO210" r:id="rId761"/>
    <hyperlink ref="AO211" r:id="rId762"/>
    <hyperlink ref="AO212" r:id="rId763"/>
    <hyperlink ref="AO213" r:id="rId764"/>
    <hyperlink ref="AO214" r:id="rId765"/>
    <hyperlink ref="AO215" r:id="rId766"/>
    <hyperlink ref="AO216" r:id="rId767"/>
    <hyperlink ref="AO217" r:id="rId768"/>
    <hyperlink ref="AO218" r:id="rId769"/>
    <hyperlink ref="AO219" r:id="rId770"/>
    <hyperlink ref="AO220" r:id="rId771"/>
    <hyperlink ref="AO221" r:id="rId772"/>
    <hyperlink ref="AO222" r:id="rId773"/>
    <hyperlink ref="AO223" r:id="rId774"/>
    <hyperlink ref="AO224" r:id="rId775"/>
    <hyperlink ref="AO225" r:id="rId776"/>
    <hyperlink ref="AO226" r:id="rId777"/>
    <hyperlink ref="AO227" r:id="rId778"/>
    <hyperlink ref="AO228" r:id="rId779"/>
    <hyperlink ref="AO229" r:id="rId780"/>
    <hyperlink ref="AO230" r:id="rId781"/>
    <hyperlink ref="AO231" r:id="rId782"/>
    <hyperlink ref="AO232" r:id="rId783"/>
    <hyperlink ref="AO233" r:id="rId784"/>
    <hyperlink ref="AO234" r:id="rId785"/>
    <hyperlink ref="AO235" r:id="rId786"/>
    <hyperlink ref="AO236" r:id="rId787"/>
    <hyperlink ref="AO237" r:id="rId788"/>
    <hyperlink ref="AO238" r:id="rId789"/>
    <hyperlink ref="AO239" r:id="rId790"/>
    <hyperlink ref="AO240" r:id="rId791"/>
    <hyperlink ref="AO241" r:id="rId792"/>
    <hyperlink ref="AO242" r:id="rId793"/>
    <hyperlink ref="AO243" r:id="rId794"/>
    <hyperlink ref="AO244" r:id="rId795"/>
    <hyperlink ref="AO245" r:id="rId796"/>
    <hyperlink ref="AO246" r:id="rId797"/>
    <hyperlink ref="AO247" r:id="rId798"/>
    <hyperlink ref="AO248" r:id="rId799"/>
    <hyperlink ref="AO249" r:id="rId800"/>
    <hyperlink ref="AO250" r:id="rId801"/>
    <hyperlink ref="AO251" r:id="rId802"/>
    <hyperlink ref="AO252" r:id="rId803"/>
    <hyperlink ref="AO253" r:id="rId804"/>
    <hyperlink ref="AO254" r:id="rId805"/>
    <hyperlink ref="AO255" r:id="rId806"/>
    <hyperlink ref="AO256" r:id="rId807"/>
    <hyperlink ref="AO257" r:id="rId808"/>
    <hyperlink ref="AO258" r:id="rId809"/>
    <hyperlink ref="AO259" r:id="rId810"/>
    <hyperlink ref="AO260" r:id="rId811"/>
    <hyperlink ref="AO261" r:id="rId812"/>
    <hyperlink ref="AO262" r:id="rId813"/>
    <hyperlink ref="AO263" r:id="rId814"/>
    <hyperlink ref="AO264" r:id="rId815"/>
    <hyperlink ref="AO265" r:id="rId816"/>
    <hyperlink ref="AO266" r:id="rId817"/>
    <hyperlink ref="AO267" r:id="rId818"/>
    <hyperlink ref="AO268" r:id="rId819"/>
    <hyperlink ref="AO269" r:id="rId820"/>
    <hyperlink ref="AO270" r:id="rId821"/>
    <hyperlink ref="AO271" r:id="rId822"/>
    <hyperlink ref="AO272" r:id="rId823"/>
    <hyperlink ref="AO273" r:id="rId824"/>
    <hyperlink ref="AO274" r:id="rId825"/>
    <hyperlink ref="AO275" r:id="rId826"/>
    <hyperlink ref="AO276" r:id="rId827"/>
    <hyperlink ref="AO277" r:id="rId828"/>
    <hyperlink ref="AO278" r:id="rId829"/>
    <hyperlink ref="AO279" r:id="rId830"/>
    <hyperlink ref="AO280" r:id="rId831"/>
    <hyperlink ref="AO281" r:id="rId832"/>
    <hyperlink ref="AO282" r:id="rId833"/>
    <hyperlink ref="AO283" r:id="rId834"/>
    <hyperlink ref="AO284" r:id="rId835"/>
    <hyperlink ref="AO285" r:id="rId836"/>
    <hyperlink ref="AO286" r:id="rId837"/>
    <hyperlink ref="AO287" r:id="rId838"/>
    <hyperlink ref="AO288" r:id="rId839"/>
    <hyperlink ref="AO289" r:id="rId840"/>
    <hyperlink ref="AO290" r:id="rId841"/>
    <hyperlink ref="AO291" r:id="rId842"/>
    <hyperlink ref="AO292" r:id="rId843"/>
    <hyperlink ref="AO293" r:id="rId844"/>
    <hyperlink ref="AO294" r:id="rId845"/>
    <hyperlink ref="AO295" r:id="rId846"/>
    <hyperlink ref="AO296" r:id="rId847"/>
    <hyperlink ref="AO297" r:id="rId848"/>
    <hyperlink ref="AO298" r:id="rId849"/>
    <hyperlink ref="AO299" r:id="rId850"/>
    <hyperlink ref="AO300" r:id="rId851"/>
    <hyperlink ref="AO301" r:id="rId852"/>
    <hyperlink ref="AO302" r:id="rId853"/>
    <hyperlink ref="AO303" r:id="rId854"/>
    <hyperlink ref="AO304" r:id="rId855"/>
    <hyperlink ref="AO305" r:id="rId856"/>
    <hyperlink ref="AO306" r:id="rId857"/>
    <hyperlink ref="AO307" r:id="rId858"/>
    <hyperlink ref="AO308" r:id="rId859"/>
    <hyperlink ref="AO309" r:id="rId860"/>
    <hyperlink ref="AO310" r:id="rId861"/>
    <hyperlink ref="AO311" r:id="rId862"/>
    <hyperlink ref="AO312" r:id="rId863"/>
    <hyperlink ref="AO313" r:id="rId864"/>
    <hyperlink ref="AO314" r:id="rId865"/>
    <hyperlink ref="AO315" r:id="rId866"/>
    <hyperlink ref="AO316" r:id="rId867"/>
    <hyperlink ref="AO317" r:id="rId868"/>
    <hyperlink ref="AO318" r:id="rId869"/>
    <hyperlink ref="AO319" r:id="rId870"/>
    <hyperlink ref="AO320" r:id="rId871"/>
    <hyperlink ref="AO321" r:id="rId872"/>
    <hyperlink ref="AO322" r:id="rId873"/>
    <hyperlink ref="AO323" r:id="rId874"/>
    <hyperlink ref="AO324" r:id="rId875"/>
    <hyperlink ref="AO325" r:id="rId876"/>
    <hyperlink ref="AO326" r:id="rId877"/>
    <hyperlink ref="AO327" r:id="rId878"/>
    <hyperlink ref="AO328" r:id="rId879"/>
    <hyperlink ref="AO329" r:id="rId880"/>
    <hyperlink ref="AO330" r:id="rId881"/>
    <hyperlink ref="AO331" r:id="rId882"/>
    <hyperlink ref="AO332" r:id="rId883"/>
    <hyperlink ref="AO333" r:id="rId884"/>
    <hyperlink ref="AO334" r:id="rId885"/>
    <hyperlink ref="AO335" r:id="rId886"/>
    <hyperlink ref="AO336" r:id="rId887"/>
    <hyperlink ref="AO337" r:id="rId888"/>
    <hyperlink ref="AO338" r:id="rId889"/>
    <hyperlink ref="AO339" r:id="rId890"/>
    <hyperlink ref="AO340" r:id="rId891"/>
    <hyperlink ref="AO341" r:id="rId892"/>
    <hyperlink ref="AO342" r:id="rId893"/>
    <hyperlink ref="AO343" r:id="rId894"/>
    <hyperlink ref="AO344" r:id="rId895"/>
    <hyperlink ref="AO345" r:id="rId896"/>
    <hyperlink ref="AO346" r:id="rId897"/>
    <hyperlink ref="AO347" r:id="rId898"/>
    <hyperlink ref="AO348" r:id="rId899"/>
    <hyperlink ref="AO349" r:id="rId900"/>
    <hyperlink ref="AO350" r:id="rId901"/>
    <hyperlink ref="AO351" r:id="rId902"/>
    <hyperlink ref="AO352" r:id="rId903"/>
    <hyperlink ref="AO353" r:id="rId904"/>
    <hyperlink ref="AO354" r:id="rId905"/>
    <hyperlink ref="AO355" r:id="rId906"/>
    <hyperlink ref="AO356" r:id="rId907"/>
    <hyperlink ref="AO357" r:id="rId908"/>
    <hyperlink ref="AO358" r:id="rId909"/>
    <hyperlink ref="AO359" r:id="rId910"/>
    <hyperlink ref="AO360" r:id="rId911"/>
    <hyperlink ref="AO361" r:id="rId912"/>
    <hyperlink ref="AO362" r:id="rId913"/>
    <hyperlink ref="AO363" r:id="rId914"/>
    <hyperlink ref="AO364" r:id="rId915"/>
  </hyperlinks>
  <pageMargins left="0.7" right="0.7" top="0.75" bottom="0.75" header="0.3" footer="0.3"/>
  <pageSetup orientation="portrait" horizontalDpi="0" verticalDpi="0" r:id="rId916"/>
  <legacyDrawing r:id="rId917"/>
  <tableParts count="1">
    <tablePart r:id="rId91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defaultRowHeight="15" x14ac:dyDescent="0.25"/>
  <cols>
    <col min="1" max="1" width="10.85546875" style="3" bestFit="1" customWidth="1"/>
    <col min="2" max="2" width="16.85546875" style="3" bestFit="1" customWidth="1"/>
    <col min="4" max="5" width="9.140625" customWidth="1"/>
  </cols>
  <sheetData>
    <row r="1" spans="1:1" x14ac:dyDescent="0.25">
      <c r="A1" s="3" t="s">
        <v>48</v>
      </c>
    </row>
    <row r="2" spans="1:1" ht="15" customHeight="1" x14ac:dyDescent="0.25"/>
    <row r="3" spans="1:1" ht="15" customHeight="1" x14ac:dyDescent="0.25">
      <c r="A3" s="30" t="s">
        <v>49</v>
      </c>
    </row>
    <row r="21" spans="4:4" x14ac:dyDescent="0.25">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F10"/>
  <sheetViews>
    <sheetView workbookViewId="0">
      <pane ySplit="2" topLeftCell="A3" activePane="bottomLeft" state="frozen"/>
      <selection pane="bottomLeft" activeCell="A2" sqref="A2:Y2"/>
    </sheetView>
  </sheetViews>
  <sheetFormatPr defaultRowHeight="15" x14ac:dyDescent="0.25"/>
  <cols>
    <col min="1" max="1" width="9.42578125" style="1" bestFit="1" customWidth="1"/>
    <col min="2" max="2" width="14.28515625" bestFit="1" customWidth="1"/>
    <col min="3" max="3" width="15" bestFit="1" customWidth="1"/>
    <col min="4" max="4" width="11.140625" bestFit="1" customWidth="1"/>
    <col min="5" max="5" width="13" bestFit="1" customWidth="1"/>
    <col min="6" max="6" width="8" bestFit="1" customWidth="1"/>
    <col min="7" max="8" width="13.5703125" hidden="1" customWidth="1"/>
    <col min="9" max="9" width="11" hidden="1" customWidth="1"/>
    <col min="10" max="10" width="12.5703125" hidden="1" customWidth="1"/>
    <col min="11" max="11" width="11" customWidth="1"/>
    <col min="12" max="12" width="9.7109375" customWidth="1"/>
    <col min="13" max="13" width="13.140625" customWidth="1"/>
    <col min="14" max="15" width="8.42578125" customWidth="1"/>
    <col min="16" max="16" width="18.28515625" customWidth="1"/>
    <col min="17" max="17" width="14.85546875" customWidth="1"/>
    <col min="18" max="18" width="14.5703125" customWidth="1"/>
    <col min="19" max="21" width="24.140625" customWidth="1"/>
    <col min="22" max="22" width="21.28515625" customWidth="1"/>
    <col min="23" max="23" width="19.28515625" customWidth="1"/>
    <col min="24" max="24" width="10" customWidth="1"/>
    <col min="25" max="25" width="13.7109375" hidden="1" customWidth="1"/>
    <col min="26" max="26" width="15.140625" hidden="1" customWidth="1"/>
    <col min="27" max="27" width="15.42578125" hidden="1" customWidth="1"/>
    <col min="28" max="28" width="13.140625" hidden="1" customWidth="1"/>
    <col min="29" max="29" width="15.85546875" hidden="1" customWidth="1"/>
    <col min="30" max="30" width="14.5703125" hidden="1" customWidth="1"/>
    <col min="31" max="31" width="17.42578125" hidden="1" customWidth="1"/>
    <col min="32" max="32" width="11.5703125" hidden="1" customWidth="1"/>
  </cols>
  <sheetData>
    <row r="1" spans="1:32" x14ac:dyDescent="0.25">
      <c r="B1" s="53" t="s">
        <v>38</v>
      </c>
      <c r="C1" s="54"/>
      <c r="D1" s="54"/>
      <c r="E1" s="55"/>
      <c r="F1" s="51" t="s">
        <v>42</v>
      </c>
      <c r="G1" s="56" t="s">
        <v>43</v>
      </c>
      <c r="H1" s="57"/>
      <c r="I1" s="58" t="s">
        <v>39</v>
      </c>
      <c r="J1" s="59"/>
      <c r="K1" s="60" t="s">
        <v>41</v>
      </c>
      <c r="L1" s="61"/>
      <c r="M1" s="61"/>
      <c r="N1" s="61"/>
      <c r="O1" s="61"/>
      <c r="P1" s="61"/>
      <c r="Q1" s="61"/>
      <c r="R1" s="61"/>
      <c r="S1" s="61"/>
      <c r="T1" s="61"/>
      <c r="U1" s="61"/>
      <c r="V1" s="61"/>
      <c r="W1" s="61"/>
      <c r="X1" s="61"/>
    </row>
    <row r="2" spans="1:32" s="13" customFormat="1" ht="30" customHeight="1" x14ac:dyDescent="0.25">
      <c r="A2" s="11" t="s">
        <v>142</v>
      </c>
      <c r="B2" s="13" t="s">
        <v>20</v>
      </c>
      <c r="C2" s="13" t="s">
        <v>19</v>
      </c>
      <c r="D2" s="13" t="s">
        <v>10</v>
      </c>
      <c r="E2" s="13" t="s">
        <v>143</v>
      </c>
      <c r="F2" s="13" t="s">
        <v>45</v>
      </c>
      <c r="G2" s="13" t="s">
        <v>163</v>
      </c>
      <c r="H2" s="13" t="s">
        <v>164</v>
      </c>
      <c r="I2" s="13" t="s">
        <v>11</v>
      </c>
      <c r="J2" s="13" t="s">
        <v>162</v>
      </c>
      <c r="K2" s="13" t="s">
        <v>144</v>
      </c>
      <c r="L2" s="13" t="s">
        <v>146</v>
      </c>
      <c r="M2" s="13" t="s">
        <v>147</v>
      </c>
      <c r="N2" s="13" t="s">
        <v>148</v>
      </c>
      <c r="O2" s="13" t="s">
        <v>149</v>
      </c>
      <c r="P2" s="13" t="s">
        <v>166</v>
      </c>
      <c r="Q2" s="13" t="s">
        <v>167</v>
      </c>
      <c r="R2" s="13" t="s">
        <v>150</v>
      </c>
      <c r="S2" s="13" t="s">
        <v>151</v>
      </c>
      <c r="T2" s="13" t="s">
        <v>152</v>
      </c>
      <c r="U2" s="13" t="s">
        <v>153</v>
      </c>
      <c r="V2" s="13" t="s">
        <v>154</v>
      </c>
      <c r="W2" s="13" t="s">
        <v>155</v>
      </c>
      <c r="X2" s="13" t="s">
        <v>156</v>
      </c>
      <c r="Y2" s="13" t="s">
        <v>3497</v>
      </c>
      <c r="Z2" s="13" t="s">
        <v>3501</v>
      </c>
      <c r="AA2" s="13" t="s">
        <v>3508</v>
      </c>
      <c r="AB2" s="13" t="s">
        <v>3518</v>
      </c>
      <c r="AC2" s="13" t="s">
        <v>3530</v>
      </c>
      <c r="AD2" s="13" t="s">
        <v>3534</v>
      </c>
      <c r="AE2" s="13" t="s">
        <v>3535</v>
      </c>
      <c r="AF2" s="13" t="s">
        <v>3537</v>
      </c>
    </row>
    <row r="3" spans="1:32" x14ac:dyDescent="0.25">
      <c r="A3" s="14"/>
      <c r="B3" s="15"/>
      <c r="C3" s="15"/>
      <c r="D3" s="15"/>
      <c r="E3" s="15"/>
      <c r="F3" s="16"/>
      <c r="G3" s="62"/>
      <c r="H3" s="62"/>
      <c r="I3" s="50"/>
      <c r="J3" s="50"/>
      <c r="K3" s="46"/>
      <c r="L3" s="46"/>
      <c r="M3" s="46"/>
      <c r="N3" s="46"/>
      <c r="O3" s="46"/>
      <c r="P3" s="46"/>
      <c r="Q3" s="46"/>
      <c r="R3" s="46"/>
      <c r="S3" s="46"/>
      <c r="T3" s="46"/>
      <c r="U3" s="46"/>
      <c r="V3" s="46"/>
      <c r="W3" s="47"/>
      <c r="X3" s="47"/>
      <c r="Y3" s="75"/>
      <c r="Z3" s="75"/>
      <c r="AA3" s="75"/>
      <c r="AB3" s="75"/>
      <c r="AC3" s="75"/>
      <c r="AD3" s="75"/>
      <c r="AE3" s="75"/>
      <c r="AF3" s="75"/>
    </row>
    <row r="10" spans="1:32" ht="14.25" customHeight="1" x14ac:dyDescent="0.25"/>
  </sheetData>
  <dataConsolidate/>
  <dataValidations count="8">
    <dataValidation allowBlank="1" showInputMessage="1" promptTitle="Group Vertex Color" prompt="To select a color to use for all vertices in the group, right-click and select Select Color on the right-click menu." sqref="B3"/>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formula1>ValidGroupShapes</formula1>
    </dataValidation>
    <dataValidation allowBlank="1" showInputMessage="1" showErrorMessage="1" promptTitle="Group Name" prompt="Enter the name of the group." sqref="A3"/>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formula1>ValidBooleansDefaultFalse</formula1>
    </dataValidation>
    <dataValidation allowBlank="1" sqref="K3"/>
    <dataValidation allowBlank="1" showInputMessage="1" showErrorMessage="1" errorTitle="Invalid Group Collapsed" error="You have entered an unrecognized &quot;group collapsed.&quot;  Try selecting from the drop-down list instead." promptTitle="Group Label" prompt="Enter an optional group label." sqref="F3"/>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2"/>
  <sheetViews>
    <sheetView workbookViewId="0">
      <selection activeCell="A2" sqref="A2"/>
    </sheetView>
  </sheetViews>
  <sheetFormatPr defaultRowHeight="15" x14ac:dyDescent="0.25"/>
  <cols>
    <col min="1" max="1" width="9.42578125" style="1" bestFit="1" customWidth="1"/>
    <col min="2" max="2" width="9.140625" style="1"/>
    <col min="3" max="3" width="11.5703125" bestFit="1" customWidth="1"/>
    <col min="4" max="4" width="9.140625" customWidth="1"/>
  </cols>
  <sheetData>
    <row r="1" spans="1:3" x14ac:dyDescent="0.25">
      <c r="A1" s="1" t="s">
        <v>142</v>
      </c>
      <c r="B1" s="1" t="s">
        <v>4</v>
      </c>
      <c r="C1" s="1" t="s">
        <v>145</v>
      </c>
    </row>
    <row r="2" spans="1:3" x14ac:dyDescent="0.25">
      <c r="C2" s="3"/>
    </row>
  </sheetData>
  <dataConsolidate/>
  <dataValidations xWindow="58" yWindow="226" count="3">
    <dataValidation allowBlank="1" showInputMessage="1" showErrorMessage="1" promptTitle="Group Name" prompt="Enter the name of the group.  The group name must also be entered on the Groups worksheet." sqref="A2"/>
    <dataValidation allowBlank="1" showInputMessage="1" showErrorMessage="1" promptTitle="Vertex Name" prompt="Enter the name of a vertex to include in the group." sqref="B2"/>
    <dataValidation allowBlank="1" showInputMessage="1" promptTitle="Vertex ID" prompt="This is the value of the hidden ID cell in the Vertices worksheet.  It gets filled in by the items on the NodeXL, Analysis, Groups menu." sqref="C2"/>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44"/>
  <sheetViews>
    <sheetView workbookViewId="0">
      <selection activeCell="A2" sqref="A2"/>
    </sheetView>
  </sheetViews>
  <sheetFormatPr defaultRowHeight="15" x14ac:dyDescent="0.25"/>
  <cols>
    <col min="1" max="1" width="43.140625" customWidth="1"/>
    <col min="2" max="2" width="13.85546875" customWidth="1"/>
    <col min="3" max="3" width="9.140625" customWidth="1"/>
    <col min="4" max="4" width="12.85546875" hidden="1" customWidth="1"/>
    <col min="5" max="5" width="19.7109375" hidden="1" customWidth="1"/>
    <col min="6" max="6" width="15.5703125" hidden="1" customWidth="1"/>
    <col min="7" max="7" width="22.140625" hidden="1" customWidth="1"/>
    <col min="8" max="8" width="17.140625" hidden="1" customWidth="1"/>
    <col min="9" max="9" width="23.85546875" hidden="1" customWidth="1"/>
    <col min="10" max="10" width="28.28515625" hidden="1" customWidth="1"/>
    <col min="11" max="11" width="34.85546875" hidden="1" customWidth="1"/>
    <col min="12" max="12" width="25" hidden="1" customWidth="1"/>
    <col min="13" max="13" width="31.5703125" hidden="1" customWidth="1"/>
    <col min="14" max="14" width="26.5703125" hidden="1" customWidth="1"/>
    <col min="15" max="17" width="33.28515625" hidden="1" customWidth="1"/>
    <col min="18" max="18" width="26.5703125" hidden="1" customWidth="1"/>
    <col min="19" max="19" width="33" hidden="1" customWidth="1"/>
    <col min="20" max="20" width="19.5703125" hidden="1" customWidth="1"/>
    <col min="21" max="21" width="26.140625" hidden="1" customWidth="1"/>
    <col min="22" max="22" width="9.140625" hidden="1" customWidth="1"/>
    <col min="23" max="23" width="34.140625" hidden="1" customWidth="1"/>
    <col min="24" max="24" width="25.140625" hidden="1" customWidth="1"/>
  </cols>
  <sheetData>
    <row r="1" spans="1:24" ht="15" customHeight="1" thickBot="1" x14ac:dyDescent="0.3">
      <c r="A1" s="13" t="s">
        <v>158</v>
      </c>
      <c r="B1" s="13" t="s">
        <v>16</v>
      </c>
      <c r="D1" t="s">
        <v>78</v>
      </c>
      <c r="E1" t="s">
        <v>79</v>
      </c>
      <c r="F1" s="35" t="s">
        <v>85</v>
      </c>
      <c r="G1" s="36" t="s">
        <v>86</v>
      </c>
      <c r="H1" s="35" t="s">
        <v>91</v>
      </c>
      <c r="I1" s="36" t="s">
        <v>92</v>
      </c>
      <c r="J1" s="35" t="s">
        <v>97</v>
      </c>
      <c r="K1" s="36" t="s">
        <v>98</v>
      </c>
      <c r="L1" s="35" t="s">
        <v>103</v>
      </c>
      <c r="M1" s="36" t="s">
        <v>104</v>
      </c>
      <c r="N1" s="35" t="s">
        <v>109</v>
      </c>
      <c r="O1" s="36" t="s">
        <v>110</v>
      </c>
      <c r="P1" s="36" t="s">
        <v>136</v>
      </c>
      <c r="Q1" s="36" t="s">
        <v>137</v>
      </c>
      <c r="R1" s="35" t="s">
        <v>115</v>
      </c>
      <c r="S1" s="35" t="s">
        <v>116</v>
      </c>
      <c r="T1" s="35" t="s">
        <v>121</v>
      </c>
      <c r="U1" s="36" t="s">
        <v>122</v>
      </c>
      <c r="W1" t="s">
        <v>126</v>
      </c>
      <c r="X1" t="s">
        <v>16</v>
      </c>
    </row>
    <row r="2" spans="1:24" ht="15.75" thickTop="1" x14ac:dyDescent="0.25">
      <c r="A2" s="34" t="s">
        <v>3486</v>
      </c>
      <c r="B2" s="34" t="s">
        <v>566</v>
      </c>
      <c r="D2" s="31">
        <f>MIN(Vertices[Degree])</f>
        <v>0</v>
      </c>
      <c r="E2" s="3">
        <f>COUNTIF(Vertices[Degree], "&gt;= " &amp; D2) - COUNTIF(Vertices[Degree], "&gt;=" &amp; D3)</f>
        <v>0</v>
      </c>
      <c r="F2" s="37">
        <f>MIN(Vertices[In-Degree])</f>
        <v>0</v>
      </c>
      <c r="G2" s="38">
        <f>COUNTIF(Vertices[In-Degree], "&gt;= " &amp; F2) - COUNTIF(Vertices[In-Degree], "&gt;=" &amp; F3)</f>
        <v>350</v>
      </c>
      <c r="H2" s="37">
        <f>MIN(Vertices[Out-Degree])</f>
        <v>0</v>
      </c>
      <c r="I2" s="38">
        <f>COUNTIF(Vertices[Out-Degree], "&gt;= " &amp; H2) - COUNTIF(Vertices[Out-Degree], "&gt;=" &amp; H3)</f>
        <v>98</v>
      </c>
      <c r="J2" s="37">
        <f>MIN(Vertices[Betweenness Centrality])</f>
        <v>0</v>
      </c>
      <c r="K2" s="38">
        <f>COUNTIF(Vertices[Betweenness Centrality], "&gt;= " &amp; J2) - COUNTIF(Vertices[Betweenness Centrality], "&gt;=" &amp; J3)</f>
        <v>360</v>
      </c>
      <c r="L2" s="37">
        <f>MIN(Vertices[Closeness Centrality])</f>
        <v>0</v>
      </c>
      <c r="M2" s="38">
        <f>COUNTIF(Vertices[Closeness Centrality], "&gt;= " &amp; L2) - COUNTIF(Vertices[Closeness Centrality], "&gt;=" &amp; L3)</f>
        <v>163</v>
      </c>
      <c r="N2" s="37">
        <f>MIN(Vertices[Eigenvector Centrality])</f>
        <v>0</v>
      </c>
      <c r="O2" s="38">
        <f>COUNTIF(Vertices[Eigenvector Centrality], "&gt;= " &amp; N2) - COUNTIF(Vertices[Eigenvector Centrality], "&gt;=" &amp; N3)</f>
        <v>316</v>
      </c>
      <c r="P2" s="37">
        <f>MIN(Vertices[PageRank])</f>
        <v>0.53899699999999995</v>
      </c>
      <c r="Q2" s="38">
        <f>COUNTIF(Vertices[PageRank], "&gt;= " &amp; P2) - COUNTIF(Vertices[PageRank], "&gt;=" &amp; P3)</f>
        <v>339</v>
      </c>
      <c r="R2" s="37">
        <f>MIN(Vertices[Clustering Coefficient])</f>
        <v>0</v>
      </c>
      <c r="S2" s="43">
        <f>COUNTIF(Vertices[Clustering Coefficient], "&gt;= " &amp; R2) - COUNTIF(Vertices[Clustering Coefficient], "&gt;=" &amp; R3)</f>
        <v>0</v>
      </c>
      <c r="T2" s="37" t="e">
        <f ca="1">MIN(INDIRECT(DynamicFilterSourceColumnRange))</f>
        <v>#REF!</v>
      </c>
      <c r="U2" s="38" t="e">
        <f t="shared" ref="U2:U45" ca="1" si="0">COUNTIF(INDIRECT(DynamicFilterSourceColumnRange), "&gt;= " &amp; T2) - COUNTIF(INDIRECT(DynamicFilterSourceColumnRange), "&gt;=" &amp; T3)</f>
        <v>#REF!</v>
      </c>
      <c r="W2" t="s">
        <v>123</v>
      </c>
      <c r="X2">
        <f>ROWS(HistogramBins[Degree Bin]) - 1</f>
        <v>43</v>
      </c>
    </row>
    <row r="3" spans="1:24" x14ac:dyDescent="0.25">
      <c r="A3" s="90"/>
      <c r="B3" s="90"/>
      <c r="D3" s="32">
        <f t="shared" ref="D3:D44" si="1">D2+($D$45-$D$2)/BinDivisor</f>
        <v>0</v>
      </c>
      <c r="E3" s="3">
        <f>COUNTIF(Vertices[Degree], "&gt;= " &amp; D3) - COUNTIF(Vertices[Degree], "&gt;=" &amp; D4)</f>
        <v>0</v>
      </c>
      <c r="F3" s="39">
        <f t="shared" ref="F3:F44" si="2">F2+($F$45-$F$2)/BinDivisor</f>
        <v>1.0465116279069768</v>
      </c>
      <c r="G3" s="40">
        <f>COUNTIF(Vertices[In-Degree], "&gt;= " &amp; F3) - COUNTIF(Vertices[In-Degree], "&gt;=" &amp; F4)</f>
        <v>6</v>
      </c>
      <c r="H3" s="39">
        <f t="shared" ref="H3:H44" si="3">H2+($H$45-$H$2)/BinDivisor</f>
        <v>9.3023255813953487E-2</v>
      </c>
      <c r="I3" s="40">
        <f>COUNTIF(Vertices[Out-Degree], "&gt;= " &amp; H3) - COUNTIF(Vertices[Out-Degree], "&gt;=" &amp; H4)</f>
        <v>0</v>
      </c>
      <c r="J3" s="39">
        <f t="shared" ref="J3:J44" si="4">J2+($J$45-$J$2)/BinDivisor</f>
        <v>46.046511627906973</v>
      </c>
      <c r="K3" s="40">
        <f>COUNTIF(Vertices[Betweenness Centrality], "&gt;= " &amp; J3) - COUNTIF(Vertices[Betweenness Centrality], "&gt;=" &amp; J4)</f>
        <v>1</v>
      </c>
      <c r="L3" s="39">
        <f t="shared" ref="L3:L44" si="5">L2+($L$45-$L$2)/BinDivisor</f>
        <v>2.3255813953488372E-2</v>
      </c>
      <c r="M3" s="40">
        <f>COUNTIF(Vertices[Closeness Centrality], "&gt;= " &amp; L3) - COUNTIF(Vertices[Closeness Centrality], "&gt;=" &amp; L4)</f>
        <v>6</v>
      </c>
      <c r="N3" s="39">
        <f t="shared" ref="N3:N44" si="6">N2+($N$45-$N$2)/BinDivisor</f>
        <v>5.0555813953488378E-4</v>
      </c>
      <c r="O3" s="40">
        <f>COUNTIF(Vertices[Eigenvector Centrality], "&gt;= " &amp; N3) - COUNTIF(Vertices[Eigenvector Centrality], "&gt;=" &amp; N4)</f>
        <v>0</v>
      </c>
      <c r="P3" s="39">
        <f t="shared" ref="P3:P44" si="7">P2+($P$45-$P$2)/BinDivisor</f>
        <v>1.0198617674418604</v>
      </c>
      <c r="Q3" s="40">
        <f>COUNTIF(Vertices[PageRank], "&gt;= " &amp; P3) - COUNTIF(Vertices[PageRank], "&gt;=" &amp; P4)</f>
        <v>12</v>
      </c>
      <c r="R3" s="39">
        <f t="shared" ref="R3:R44" si="8">R2+($R$45-$R$2)/BinDivisor</f>
        <v>0</v>
      </c>
      <c r="S3" s="44">
        <f>COUNTIF(Vertices[Clustering Coefficient], "&gt;= " &amp; R3) - COUNTIF(Vertices[Clustering Coefficient], "&gt;=" &amp; R4)</f>
        <v>0</v>
      </c>
      <c r="T3" s="39" t="e">
        <f t="shared" ref="T3:T44" ca="1" si="9">T2+($T$45-$T$2)/BinDivisor</f>
        <v>#REF!</v>
      </c>
      <c r="U3" s="40" t="e">
        <f t="shared" ca="1" si="0"/>
        <v>#REF!</v>
      </c>
      <c r="W3" t="s">
        <v>124</v>
      </c>
      <c r="X3" t="s">
        <v>84</v>
      </c>
    </row>
    <row r="4" spans="1:24" x14ac:dyDescent="0.25">
      <c r="A4" s="34" t="s">
        <v>144</v>
      </c>
      <c r="B4" s="34">
        <v>362</v>
      </c>
      <c r="D4" s="32">
        <f t="shared" si="1"/>
        <v>0</v>
      </c>
      <c r="E4" s="3">
        <f>COUNTIF(Vertices[Degree], "&gt;= " &amp; D4) - COUNTIF(Vertices[Degree], "&gt;=" &amp; D5)</f>
        <v>0</v>
      </c>
      <c r="F4" s="37">
        <f t="shared" si="2"/>
        <v>2.0930232558139537</v>
      </c>
      <c r="G4" s="38">
        <f>COUNTIF(Vertices[In-Degree], "&gt;= " &amp; F4) - COUNTIF(Vertices[In-Degree], "&gt;=" &amp; F5)</f>
        <v>0</v>
      </c>
      <c r="H4" s="37">
        <f t="shared" si="3"/>
        <v>0.18604651162790697</v>
      </c>
      <c r="I4" s="38">
        <f>COUNTIF(Vertices[Out-Degree], "&gt;= " &amp; H4) - COUNTIF(Vertices[Out-Degree], "&gt;=" &amp; H5)</f>
        <v>0</v>
      </c>
      <c r="J4" s="37">
        <f t="shared" si="4"/>
        <v>92.093023255813947</v>
      </c>
      <c r="K4" s="38">
        <f>COUNTIF(Vertices[Betweenness Centrality], "&gt;= " &amp; J4) - COUNTIF(Vertices[Betweenness Centrality], "&gt;=" &amp; J5)</f>
        <v>0</v>
      </c>
      <c r="L4" s="37">
        <f t="shared" si="5"/>
        <v>4.6511627906976744E-2</v>
      </c>
      <c r="M4" s="38">
        <f>COUNTIF(Vertices[Closeness Centrality], "&gt;= " &amp; L4) - COUNTIF(Vertices[Closeness Centrality], "&gt;=" &amp; L5)</f>
        <v>4</v>
      </c>
      <c r="N4" s="37">
        <f t="shared" si="6"/>
        <v>1.0111162790697676E-3</v>
      </c>
      <c r="O4" s="38">
        <f>COUNTIF(Vertices[Eigenvector Centrality], "&gt;= " &amp; N4) - COUNTIF(Vertices[Eigenvector Centrality], "&gt;=" &amp; N5)</f>
        <v>0</v>
      </c>
      <c r="P4" s="37">
        <f t="shared" si="7"/>
        <v>1.5007265348837209</v>
      </c>
      <c r="Q4" s="38">
        <f>COUNTIF(Vertices[PageRank], "&gt;= " &amp; P4) - COUNTIF(Vertices[PageRank], "&gt;=" &amp; P5)</f>
        <v>4</v>
      </c>
      <c r="R4" s="37">
        <f t="shared" si="8"/>
        <v>0</v>
      </c>
      <c r="S4" s="43">
        <f>COUNTIF(Vertices[Clustering Coefficient], "&gt;= " &amp; R4) - COUNTIF(Vertices[Clustering Coefficient], "&gt;=" &amp; R5)</f>
        <v>0</v>
      </c>
      <c r="T4" s="37" t="e">
        <f t="shared" ca="1" si="9"/>
        <v>#REF!</v>
      </c>
      <c r="U4" s="38" t="e">
        <f t="shared" ca="1" si="0"/>
        <v>#REF!</v>
      </c>
      <c r="W4" s="12" t="s">
        <v>125</v>
      </c>
      <c r="X4" s="12" t="s">
        <v>127</v>
      </c>
    </row>
    <row r="5" spans="1:24" x14ac:dyDescent="0.25">
      <c r="A5" s="90"/>
      <c r="B5" s="90"/>
      <c r="D5" s="32">
        <f t="shared" si="1"/>
        <v>0</v>
      </c>
      <c r="E5" s="3">
        <f>COUNTIF(Vertices[Degree], "&gt;= " &amp; D5) - COUNTIF(Vertices[Degree], "&gt;=" &amp; D6)</f>
        <v>0</v>
      </c>
      <c r="F5" s="39">
        <f t="shared" si="2"/>
        <v>3.1395348837209305</v>
      </c>
      <c r="G5" s="40">
        <f>COUNTIF(Vertices[In-Degree], "&gt;= " &amp; F5) - COUNTIF(Vertices[In-Degree], "&gt;=" &amp; F6)</f>
        <v>3</v>
      </c>
      <c r="H5" s="39">
        <f t="shared" si="3"/>
        <v>0.27906976744186046</v>
      </c>
      <c r="I5" s="40">
        <f>COUNTIF(Vertices[Out-Degree], "&gt;= " &amp; H5) - COUNTIF(Vertices[Out-Degree], "&gt;=" &amp; H6)</f>
        <v>0</v>
      </c>
      <c r="J5" s="39">
        <f t="shared" si="4"/>
        <v>138.13953488372093</v>
      </c>
      <c r="K5" s="40">
        <f>COUNTIF(Vertices[Betweenness Centrality], "&gt;= " &amp; J5) - COUNTIF(Vertices[Betweenness Centrality], "&gt;=" &amp; J6)</f>
        <v>0</v>
      </c>
      <c r="L5" s="39">
        <f t="shared" si="5"/>
        <v>6.9767441860465115E-2</v>
      </c>
      <c r="M5" s="40">
        <f>COUNTIF(Vertices[Closeness Centrality], "&gt;= " &amp; L5) - COUNTIF(Vertices[Closeness Centrality], "&gt;=" &amp; L6)</f>
        <v>8</v>
      </c>
      <c r="N5" s="39">
        <f t="shared" si="6"/>
        <v>1.5166744186046513E-3</v>
      </c>
      <c r="O5" s="40">
        <f>COUNTIF(Vertices[Eigenvector Centrality], "&gt;= " &amp; N5) - COUNTIF(Vertices[Eigenvector Centrality], "&gt;=" &amp; N6)</f>
        <v>0</v>
      </c>
      <c r="P5" s="39">
        <f t="shared" si="7"/>
        <v>1.9815913023255813</v>
      </c>
      <c r="Q5" s="40">
        <f>COUNTIF(Vertices[PageRank], "&gt;= " &amp; P5) - COUNTIF(Vertices[PageRank], "&gt;=" &amp; P6)</f>
        <v>3</v>
      </c>
      <c r="R5" s="39">
        <f t="shared" si="8"/>
        <v>0</v>
      </c>
      <c r="S5" s="44">
        <f>COUNTIF(Vertices[Clustering Coefficient], "&gt;= " &amp; R5) - COUNTIF(Vertices[Clustering Coefficient], "&gt;=" &amp; R6)</f>
        <v>0</v>
      </c>
      <c r="T5" s="39" t="e">
        <f t="shared" ca="1" si="9"/>
        <v>#REF!</v>
      </c>
      <c r="U5" s="40" t="e">
        <f t="shared" ca="1" si="0"/>
        <v>#REF!</v>
      </c>
    </row>
    <row r="6" spans="1:24" x14ac:dyDescent="0.25">
      <c r="A6" s="34" t="s">
        <v>146</v>
      </c>
      <c r="B6" s="34">
        <v>274</v>
      </c>
      <c r="D6" s="32">
        <f t="shared" si="1"/>
        <v>0</v>
      </c>
      <c r="E6" s="3">
        <f>COUNTIF(Vertices[Degree], "&gt;= " &amp; D6) - COUNTIF(Vertices[Degree], "&gt;=" &amp; D7)</f>
        <v>0</v>
      </c>
      <c r="F6" s="37">
        <f t="shared" si="2"/>
        <v>4.1860465116279073</v>
      </c>
      <c r="G6" s="38">
        <f>COUNTIF(Vertices[In-Degree], "&gt;= " &amp; F6) - COUNTIF(Vertices[In-Degree], "&gt;=" &amp; F7)</f>
        <v>0</v>
      </c>
      <c r="H6" s="37">
        <f t="shared" si="3"/>
        <v>0.37209302325581395</v>
      </c>
      <c r="I6" s="38">
        <f>COUNTIF(Vertices[Out-Degree], "&gt;= " &amp; H6) - COUNTIF(Vertices[Out-Degree], "&gt;=" &amp; H7)</f>
        <v>0</v>
      </c>
      <c r="J6" s="37">
        <f t="shared" si="4"/>
        <v>184.18604651162789</v>
      </c>
      <c r="K6" s="38">
        <f>COUNTIF(Vertices[Betweenness Centrality], "&gt;= " &amp; J6) - COUNTIF(Vertices[Betweenness Centrality], "&gt;=" &amp; J7)</f>
        <v>0</v>
      </c>
      <c r="L6" s="37">
        <f t="shared" si="5"/>
        <v>9.3023255813953487E-2</v>
      </c>
      <c r="M6" s="38">
        <f>COUNTIF(Vertices[Closeness Centrality], "&gt;= " &amp; L6) - COUNTIF(Vertices[Closeness Centrality], "&gt;=" &amp; L7)</f>
        <v>3</v>
      </c>
      <c r="N6" s="37">
        <f t="shared" si="6"/>
        <v>2.0222325581395351E-3</v>
      </c>
      <c r="O6" s="38">
        <f>COUNTIF(Vertices[Eigenvector Centrality], "&gt;= " &amp; N6) - COUNTIF(Vertices[Eigenvector Centrality], "&gt;=" &amp; N7)</f>
        <v>0</v>
      </c>
      <c r="P6" s="37">
        <f t="shared" si="7"/>
        <v>2.462456069767442</v>
      </c>
      <c r="Q6" s="38">
        <f>COUNTIF(Vertices[PageRank], "&gt;= " &amp; P6) - COUNTIF(Vertices[PageRank], "&gt;=" &amp; P7)</f>
        <v>2</v>
      </c>
      <c r="R6" s="37">
        <f t="shared" si="8"/>
        <v>0</v>
      </c>
      <c r="S6" s="43">
        <f>COUNTIF(Vertices[Clustering Coefficient], "&gt;= " &amp; R6) - COUNTIF(Vertices[Clustering Coefficient], "&gt;=" &amp; R7)</f>
        <v>0</v>
      </c>
      <c r="T6" s="37" t="e">
        <f t="shared" ca="1" si="9"/>
        <v>#REF!</v>
      </c>
      <c r="U6" s="38" t="e">
        <f t="shared" ca="1" si="0"/>
        <v>#REF!</v>
      </c>
    </row>
    <row r="7" spans="1:24" x14ac:dyDescent="0.25">
      <c r="A7" s="34" t="s">
        <v>147</v>
      </c>
      <c r="B7" s="34">
        <v>40</v>
      </c>
      <c r="D7" s="32">
        <f t="shared" si="1"/>
        <v>0</v>
      </c>
      <c r="E7" s="3">
        <f>COUNTIF(Vertices[Degree], "&gt;= " &amp; D7) - COUNTIF(Vertices[Degree], "&gt;=" &amp; D8)</f>
        <v>0</v>
      </c>
      <c r="F7" s="39">
        <f t="shared" si="2"/>
        <v>5.2325581395348841</v>
      </c>
      <c r="G7" s="40">
        <f>COUNTIF(Vertices[In-Degree], "&gt;= " &amp; F7) - COUNTIF(Vertices[In-Degree], "&gt;=" &amp; F8)</f>
        <v>1</v>
      </c>
      <c r="H7" s="39">
        <f t="shared" si="3"/>
        <v>0.46511627906976744</v>
      </c>
      <c r="I7" s="40">
        <f>COUNTIF(Vertices[Out-Degree], "&gt;= " &amp; H7) - COUNTIF(Vertices[Out-Degree], "&gt;=" &amp; H8)</f>
        <v>0</v>
      </c>
      <c r="J7" s="39">
        <f t="shared" si="4"/>
        <v>230.23255813953486</v>
      </c>
      <c r="K7" s="40">
        <f>COUNTIF(Vertices[Betweenness Centrality], "&gt;= " &amp; J7) - COUNTIF(Vertices[Betweenness Centrality], "&gt;=" &amp; J8)</f>
        <v>0</v>
      </c>
      <c r="L7" s="39">
        <f t="shared" si="5"/>
        <v>0.11627906976744186</v>
      </c>
      <c r="M7" s="40">
        <f>COUNTIF(Vertices[Closeness Centrality], "&gt;= " &amp; L7) - COUNTIF(Vertices[Closeness Centrality], "&gt;=" &amp; L8)</f>
        <v>2</v>
      </c>
      <c r="N7" s="39">
        <f t="shared" si="6"/>
        <v>2.5277906976744189E-3</v>
      </c>
      <c r="O7" s="40">
        <f>COUNTIF(Vertices[Eigenvector Centrality], "&gt;= " &amp; N7) - COUNTIF(Vertices[Eigenvector Centrality], "&gt;=" &amp; N8)</f>
        <v>0</v>
      </c>
      <c r="P7" s="39">
        <f t="shared" si="7"/>
        <v>2.9433208372093027</v>
      </c>
      <c r="Q7" s="40">
        <f>COUNTIF(Vertices[PageRank], "&gt;= " &amp; P7) - COUNTIF(Vertices[PageRank], "&gt;=" &amp; P8)</f>
        <v>0</v>
      </c>
      <c r="R7" s="39">
        <f t="shared" si="8"/>
        <v>0</v>
      </c>
      <c r="S7" s="44">
        <f>COUNTIF(Vertices[Clustering Coefficient], "&gt;= " &amp; R7) - COUNTIF(Vertices[Clustering Coefficient], "&gt;=" &amp; R8)</f>
        <v>0</v>
      </c>
      <c r="T7" s="39" t="e">
        <f t="shared" ca="1" si="9"/>
        <v>#REF!</v>
      </c>
      <c r="U7" s="40" t="e">
        <f t="shared" ca="1" si="0"/>
        <v>#REF!</v>
      </c>
    </row>
    <row r="8" spans="1:24" x14ac:dyDescent="0.25">
      <c r="A8" s="34" t="s">
        <v>148</v>
      </c>
      <c r="B8" s="34">
        <v>314</v>
      </c>
      <c r="D8" s="32">
        <f t="shared" si="1"/>
        <v>0</v>
      </c>
      <c r="E8" s="3">
        <f>COUNTIF(Vertices[Degree], "&gt;= " &amp; D8) - COUNTIF(Vertices[Degree], "&gt;=" &amp; D9)</f>
        <v>0</v>
      </c>
      <c r="F8" s="37">
        <f t="shared" si="2"/>
        <v>6.279069767441861</v>
      </c>
      <c r="G8" s="38">
        <f>COUNTIF(Vertices[In-Degree], "&gt;= " &amp; F8) - COUNTIF(Vertices[In-Degree], "&gt;=" &amp; F9)</f>
        <v>1</v>
      </c>
      <c r="H8" s="37">
        <f t="shared" si="3"/>
        <v>0.55813953488372092</v>
      </c>
      <c r="I8" s="38">
        <f>COUNTIF(Vertices[Out-Degree], "&gt;= " &amp; H8) - COUNTIF(Vertices[Out-Degree], "&gt;=" &amp; H9)</f>
        <v>0</v>
      </c>
      <c r="J8" s="37">
        <f t="shared" si="4"/>
        <v>276.27906976744185</v>
      </c>
      <c r="K8" s="38">
        <f>COUNTIF(Vertices[Betweenness Centrality], "&gt;= " &amp; J8) - COUNTIF(Vertices[Betweenness Centrality], "&gt;=" &amp; J9)</f>
        <v>0</v>
      </c>
      <c r="L8" s="37">
        <f t="shared" si="5"/>
        <v>0.13953488372093023</v>
      </c>
      <c r="M8" s="38">
        <f>COUNTIF(Vertices[Closeness Centrality], "&gt;= " &amp; L8) - COUNTIF(Vertices[Closeness Centrality], "&gt;=" &amp; L9)</f>
        <v>17</v>
      </c>
      <c r="N8" s="37">
        <f t="shared" si="6"/>
        <v>3.0333488372093027E-3</v>
      </c>
      <c r="O8" s="38">
        <f>COUNTIF(Vertices[Eigenvector Centrality], "&gt;= " &amp; N8) - COUNTIF(Vertices[Eigenvector Centrality], "&gt;=" &amp; N9)</f>
        <v>0</v>
      </c>
      <c r="P8" s="37">
        <f t="shared" si="7"/>
        <v>3.4241856046511634</v>
      </c>
      <c r="Q8" s="38">
        <f>COUNTIF(Vertices[PageRank], "&gt;= " &amp; P8) - COUNTIF(Vertices[PageRank], "&gt;=" &amp; P9)</f>
        <v>1</v>
      </c>
      <c r="R8" s="37">
        <f t="shared" si="8"/>
        <v>0</v>
      </c>
      <c r="S8" s="43">
        <f>COUNTIF(Vertices[Clustering Coefficient], "&gt;= " &amp; R8) - COUNTIF(Vertices[Clustering Coefficient], "&gt;=" &amp; R9)</f>
        <v>0</v>
      </c>
      <c r="T8" s="37" t="e">
        <f t="shared" ca="1" si="9"/>
        <v>#REF!</v>
      </c>
      <c r="U8" s="38" t="e">
        <f t="shared" ca="1" si="0"/>
        <v>#REF!</v>
      </c>
    </row>
    <row r="9" spans="1:24" x14ac:dyDescent="0.25">
      <c r="A9" s="90"/>
      <c r="B9" s="90"/>
      <c r="D9" s="32">
        <f t="shared" si="1"/>
        <v>0</v>
      </c>
      <c r="E9" s="3">
        <f>COUNTIF(Vertices[Degree], "&gt;= " &amp; D9) - COUNTIF(Vertices[Degree], "&gt;=" &amp; D10)</f>
        <v>0</v>
      </c>
      <c r="F9" s="39">
        <f t="shared" si="2"/>
        <v>7.3255813953488378</v>
      </c>
      <c r="G9" s="40">
        <f>COUNTIF(Vertices[In-Degree], "&gt;= " &amp; F9) - COUNTIF(Vertices[In-Degree], "&gt;=" &amp; F10)</f>
        <v>0</v>
      </c>
      <c r="H9" s="39">
        <f t="shared" si="3"/>
        <v>0.65116279069767447</v>
      </c>
      <c r="I9" s="40">
        <f>COUNTIF(Vertices[Out-Degree], "&gt;= " &amp; H9) - COUNTIF(Vertices[Out-Degree], "&gt;=" &amp; H10)</f>
        <v>0</v>
      </c>
      <c r="J9" s="39">
        <f t="shared" si="4"/>
        <v>322.32558139534882</v>
      </c>
      <c r="K9" s="40">
        <f>COUNTIF(Vertices[Betweenness Centrality], "&gt;= " &amp; J9) - COUNTIF(Vertices[Betweenness Centrality], "&gt;=" &amp; J10)</f>
        <v>0</v>
      </c>
      <c r="L9" s="39">
        <f t="shared" si="5"/>
        <v>0.16279069767441862</v>
      </c>
      <c r="M9" s="40">
        <f>COUNTIF(Vertices[Closeness Centrality], "&gt;= " &amp; L9) - COUNTIF(Vertices[Closeness Centrality], "&gt;=" &amp; L10)</f>
        <v>3</v>
      </c>
      <c r="N9" s="39">
        <f t="shared" si="6"/>
        <v>3.5389069767441865E-3</v>
      </c>
      <c r="O9" s="40">
        <f>COUNTIF(Vertices[Eigenvector Centrality], "&gt;= " &amp; N9) - COUNTIF(Vertices[Eigenvector Centrality], "&gt;=" &amp; N10)</f>
        <v>0</v>
      </c>
      <c r="P9" s="39">
        <f t="shared" si="7"/>
        <v>3.9050503720930241</v>
      </c>
      <c r="Q9" s="40">
        <f>COUNTIF(Vertices[PageRank], "&gt;= " &amp; P9) - COUNTIF(Vertices[PageRank], "&gt;=" &amp; P10)</f>
        <v>0</v>
      </c>
      <c r="R9" s="39">
        <f t="shared" si="8"/>
        <v>0</v>
      </c>
      <c r="S9" s="44">
        <f>COUNTIF(Vertices[Clustering Coefficient], "&gt;= " &amp; R9) - COUNTIF(Vertices[Clustering Coefficient], "&gt;=" &amp; R10)</f>
        <v>0</v>
      </c>
      <c r="T9" s="39" t="e">
        <f t="shared" ca="1" si="9"/>
        <v>#REF!</v>
      </c>
      <c r="U9" s="40" t="e">
        <f t="shared" ca="1" si="0"/>
        <v>#REF!</v>
      </c>
    </row>
    <row r="10" spans="1:24" x14ac:dyDescent="0.25">
      <c r="A10" s="34" t="s">
        <v>149</v>
      </c>
      <c r="B10" s="34">
        <v>128</v>
      </c>
      <c r="D10" s="32">
        <f t="shared" si="1"/>
        <v>0</v>
      </c>
      <c r="E10" s="3">
        <f>COUNTIF(Vertices[Degree], "&gt;= " &amp; D10) - COUNTIF(Vertices[Degree], "&gt;=" &amp; D11)</f>
        <v>0</v>
      </c>
      <c r="F10" s="37">
        <f t="shared" si="2"/>
        <v>8.3720930232558146</v>
      </c>
      <c r="G10" s="38">
        <f>COUNTIF(Vertices[In-Degree], "&gt;= " &amp; F10) - COUNTIF(Vertices[In-Degree], "&gt;=" &amp; F11)</f>
        <v>0</v>
      </c>
      <c r="H10" s="37">
        <f t="shared" si="3"/>
        <v>0.7441860465116279</v>
      </c>
      <c r="I10" s="38">
        <f>COUNTIF(Vertices[Out-Degree], "&gt;= " &amp; H10) - COUNTIF(Vertices[Out-Degree], "&gt;=" &amp; H11)</f>
        <v>0</v>
      </c>
      <c r="J10" s="37">
        <f t="shared" si="4"/>
        <v>368.37209302325579</v>
      </c>
      <c r="K10" s="38">
        <f>COUNTIF(Vertices[Betweenness Centrality], "&gt;= " &amp; J10) - COUNTIF(Vertices[Betweenness Centrality], "&gt;=" &amp; J11)</f>
        <v>0</v>
      </c>
      <c r="L10" s="37">
        <f t="shared" si="5"/>
        <v>0.18604651162790697</v>
      </c>
      <c r="M10" s="38">
        <f>COUNTIF(Vertices[Closeness Centrality], "&gt;= " &amp; L10) - COUNTIF(Vertices[Closeness Centrality], "&gt;=" &amp; L11)</f>
        <v>3</v>
      </c>
      <c r="N10" s="37">
        <f t="shared" si="6"/>
        <v>4.0444651162790703E-3</v>
      </c>
      <c r="O10" s="38">
        <f>COUNTIF(Vertices[Eigenvector Centrality], "&gt;= " &amp; N10) - COUNTIF(Vertices[Eigenvector Centrality], "&gt;=" &amp; N11)</f>
        <v>0</v>
      </c>
      <c r="P10" s="37">
        <f t="shared" si="7"/>
        <v>4.3859151395348848</v>
      </c>
      <c r="Q10" s="38">
        <f>COUNTIF(Vertices[PageRank], "&gt;= " &amp; P10) - COUNTIF(Vertices[PageRank], "&gt;=" &amp; P11)</f>
        <v>0</v>
      </c>
      <c r="R10" s="37">
        <f t="shared" si="8"/>
        <v>0</v>
      </c>
      <c r="S10" s="43">
        <f>COUNTIF(Vertices[Clustering Coefficient], "&gt;= " &amp; R10) - COUNTIF(Vertices[Clustering Coefficient], "&gt;=" &amp; R11)</f>
        <v>0</v>
      </c>
      <c r="T10" s="37" t="e">
        <f t="shared" ca="1" si="9"/>
        <v>#REF!</v>
      </c>
      <c r="U10" s="38" t="e">
        <f t="shared" ca="1" si="0"/>
        <v>#REF!</v>
      </c>
    </row>
    <row r="11" spans="1:24" x14ac:dyDescent="0.25">
      <c r="A11" s="90"/>
      <c r="B11" s="90"/>
      <c r="D11" s="32">
        <f t="shared" si="1"/>
        <v>0</v>
      </c>
      <c r="E11" s="3">
        <f>COUNTIF(Vertices[Degree], "&gt;= " &amp; D11) - COUNTIF(Vertices[Degree], "&gt;=" &amp; D12)</f>
        <v>0</v>
      </c>
      <c r="F11" s="39">
        <f t="shared" si="2"/>
        <v>9.4186046511627914</v>
      </c>
      <c r="G11" s="40">
        <f>COUNTIF(Vertices[In-Degree], "&gt;= " &amp; F11) - COUNTIF(Vertices[In-Degree], "&gt;=" &amp; F12)</f>
        <v>0</v>
      </c>
      <c r="H11" s="39">
        <f t="shared" si="3"/>
        <v>0.83720930232558133</v>
      </c>
      <c r="I11" s="40">
        <f>COUNTIF(Vertices[Out-Degree], "&gt;= " &amp; H11) - COUNTIF(Vertices[Out-Degree], "&gt;=" &amp; H12)</f>
        <v>0</v>
      </c>
      <c r="J11" s="39">
        <f t="shared" si="4"/>
        <v>414.41860465116275</v>
      </c>
      <c r="K11" s="40">
        <f>COUNTIF(Vertices[Betweenness Centrality], "&gt;= " &amp; J11) - COUNTIF(Vertices[Betweenness Centrality], "&gt;=" &amp; J12)</f>
        <v>0</v>
      </c>
      <c r="L11" s="39">
        <f t="shared" si="5"/>
        <v>0.20930232558139533</v>
      </c>
      <c r="M11" s="40">
        <f>COUNTIF(Vertices[Closeness Centrality], "&gt;= " &amp; L11) - COUNTIF(Vertices[Closeness Centrality], "&gt;=" &amp; L12)</f>
        <v>0</v>
      </c>
      <c r="N11" s="39">
        <f t="shared" si="6"/>
        <v>4.5500232558139536E-3</v>
      </c>
      <c r="O11" s="40">
        <f>COUNTIF(Vertices[Eigenvector Centrality], "&gt;= " &amp; N11) - COUNTIF(Vertices[Eigenvector Centrality], "&gt;=" &amp; N12)</f>
        <v>0</v>
      </c>
      <c r="P11" s="39">
        <f t="shared" si="7"/>
        <v>4.8667799069767455</v>
      </c>
      <c r="Q11" s="40">
        <f>COUNTIF(Vertices[PageRank], "&gt;= " &amp; P11) - COUNTIF(Vertices[PageRank], "&gt;=" &amp; P12)</f>
        <v>0</v>
      </c>
      <c r="R11" s="39">
        <f t="shared" si="8"/>
        <v>0</v>
      </c>
      <c r="S11" s="44">
        <f>COUNTIF(Vertices[Clustering Coefficient], "&gt;= " &amp; R11) - COUNTIF(Vertices[Clustering Coefficient], "&gt;=" &amp; R12)</f>
        <v>0</v>
      </c>
      <c r="T11" s="39" t="e">
        <f t="shared" ca="1" si="9"/>
        <v>#REF!</v>
      </c>
      <c r="U11" s="40" t="e">
        <f t="shared" ca="1" si="0"/>
        <v>#REF!</v>
      </c>
    </row>
    <row r="12" spans="1:24" x14ac:dyDescent="0.25">
      <c r="A12" s="34" t="s">
        <v>166</v>
      </c>
      <c r="B12" s="34">
        <v>0</v>
      </c>
      <c r="D12" s="32">
        <f t="shared" si="1"/>
        <v>0</v>
      </c>
      <c r="E12" s="3">
        <f>COUNTIF(Vertices[Degree], "&gt;= " &amp; D12) - COUNTIF(Vertices[Degree], "&gt;=" &amp; D13)</f>
        <v>0</v>
      </c>
      <c r="F12" s="37">
        <f t="shared" si="2"/>
        <v>10.465116279069768</v>
      </c>
      <c r="G12" s="38">
        <f>COUNTIF(Vertices[In-Degree], "&gt;= " &amp; F12) - COUNTIF(Vertices[In-Degree], "&gt;=" &amp; F13)</f>
        <v>0</v>
      </c>
      <c r="H12" s="37">
        <f t="shared" si="3"/>
        <v>0.93023255813953476</v>
      </c>
      <c r="I12" s="38">
        <f>COUNTIF(Vertices[Out-Degree], "&gt;= " &amp; H12) - COUNTIF(Vertices[Out-Degree], "&gt;=" &amp; H13)</f>
        <v>247</v>
      </c>
      <c r="J12" s="37">
        <f t="shared" si="4"/>
        <v>460.46511627906972</v>
      </c>
      <c r="K12" s="38">
        <f>COUNTIF(Vertices[Betweenness Centrality], "&gt;= " &amp; J12) - COUNTIF(Vertices[Betweenness Centrality], "&gt;=" &amp; J13)</f>
        <v>0</v>
      </c>
      <c r="L12" s="37">
        <f t="shared" si="5"/>
        <v>0.23255813953488369</v>
      </c>
      <c r="M12" s="38">
        <f>COUNTIF(Vertices[Closeness Centrality], "&gt;= " &amp; L12) - COUNTIF(Vertices[Closeness Centrality], "&gt;=" &amp; L13)</f>
        <v>6</v>
      </c>
      <c r="N12" s="37">
        <f t="shared" si="6"/>
        <v>5.055581395348837E-3</v>
      </c>
      <c r="O12" s="38">
        <f>COUNTIF(Vertices[Eigenvector Centrality], "&gt;= " &amp; N12) - COUNTIF(Vertices[Eigenvector Centrality], "&gt;=" &amp; N13)</f>
        <v>0</v>
      </c>
      <c r="P12" s="37">
        <f t="shared" si="7"/>
        <v>5.3476446744186061</v>
      </c>
      <c r="Q12" s="38">
        <f>COUNTIF(Vertices[PageRank], "&gt;= " &amp; P12) - COUNTIF(Vertices[PageRank], "&gt;=" &amp; P13)</f>
        <v>0</v>
      </c>
      <c r="R12" s="37">
        <f t="shared" si="8"/>
        <v>0</v>
      </c>
      <c r="S12" s="43">
        <f>COUNTIF(Vertices[Clustering Coefficient], "&gt;= " &amp; R12) - COUNTIF(Vertices[Clustering Coefficient], "&gt;=" &amp; R13)</f>
        <v>0</v>
      </c>
      <c r="T12" s="37" t="e">
        <f t="shared" ca="1" si="9"/>
        <v>#REF!</v>
      </c>
      <c r="U12" s="38" t="e">
        <f t="shared" ca="1" si="0"/>
        <v>#REF!</v>
      </c>
    </row>
    <row r="13" spans="1:24" x14ac:dyDescent="0.25">
      <c r="A13" s="34" t="s">
        <v>167</v>
      </c>
      <c r="B13" s="34">
        <v>0</v>
      </c>
      <c r="D13" s="32">
        <f t="shared" si="1"/>
        <v>0</v>
      </c>
      <c r="E13" s="3">
        <f>COUNTIF(Vertices[Degree], "&gt;= " &amp; D13) - COUNTIF(Vertices[Degree], "&gt;=" &amp; D14)</f>
        <v>0</v>
      </c>
      <c r="F13" s="39">
        <f t="shared" si="2"/>
        <v>11.511627906976745</v>
      </c>
      <c r="G13" s="40">
        <f>COUNTIF(Vertices[In-Degree], "&gt;= " &amp; F13) - COUNTIF(Vertices[In-Degree], "&gt;=" &amp; F14)</f>
        <v>0</v>
      </c>
      <c r="H13" s="39">
        <f t="shared" si="3"/>
        <v>1.0232558139534882</v>
      </c>
      <c r="I13" s="40">
        <f>COUNTIF(Vertices[Out-Degree], "&gt;= " &amp; H13) - COUNTIF(Vertices[Out-Degree], "&gt;=" &amp; H14)</f>
        <v>0</v>
      </c>
      <c r="J13" s="39">
        <f t="shared" si="4"/>
        <v>506.51162790697668</v>
      </c>
      <c r="K13" s="40">
        <f>COUNTIF(Vertices[Betweenness Centrality], "&gt;= " &amp; J13) - COUNTIF(Vertices[Betweenness Centrality], "&gt;=" &amp; J14)</f>
        <v>0</v>
      </c>
      <c r="L13" s="39">
        <f t="shared" si="5"/>
        <v>0.25581395348837205</v>
      </c>
      <c r="M13" s="40">
        <f>COUNTIF(Vertices[Closeness Centrality], "&gt;= " &amp; L13) - COUNTIF(Vertices[Closeness Centrality], "&gt;=" &amp; L14)</f>
        <v>0</v>
      </c>
      <c r="N13" s="39">
        <f t="shared" si="6"/>
        <v>5.5611395348837203E-3</v>
      </c>
      <c r="O13" s="40">
        <f>COUNTIF(Vertices[Eigenvector Centrality], "&gt;= " &amp; N13) - COUNTIF(Vertices[Eigenvector Centrality], "&gt;=" &amp; N14)</f>
        <v>0</v>
      </c>
      <c r="P13" s="39">
        <f t="shared" si="7"/>
        <v>5.8285094418604668</v>
      </c>
      <c r="Q13" s="40">
        <f>COUNTIF(Vertices[PageRank], "&gt;= " &amp; P13) - COUNTIF(Vertices[PageRank], "&gt;=" &amp; P14)</f>
        <v>0</v>
      </c>
      <c r="R13" s="39">
        <f t="shared" si="8"/>
        <v>0</v>
      </c>
      <c r="S13" s="44">
        <f>COUNTIF(Vertices[Clustering Coefficient], "&gt;= " &amp; R13) - COUNTIF(Vertices[Clustering Coefficient], "&gt;=" &amp; R14)</f>
        <v>0</v>
      </c>
      <c r="T13" s="39" t="e">
        <f t="shared" ca="1" si="9"/>
        <v>#REF!</v>
      </c>
      <c r="U13" s="40" t="e">
        <f t="shared" ca="1" si="0"/>
        <v>#REF!</v>
      </c>
    </row>
    <row r="14" spans="1:24" x14ac:dyDescent="0.25">
      <c r="A14" s="90"/>
      <c r="B14" s="90"/>
      <c r="D14" s="32">
        <f t="shared" si="1"/>
        <v>0</v>
      </c>
      <c r="E14" s="3">
        <f>COUNTIF(Vertices[Degree], "&gt;= " &amp; D14) - COUNTIF(Vertices[Degree], "&gt;=" &amp; D15)</f>
        <v>0</v>
      </c>
      <c r="F14" s="37">
        <f t="shared" si="2"/>
        <v>12.558139534883722</v>
      </c>
      <c r="G14" s="38">
        <f>COUNTIF(Vertices[In-Degree], "&gt;= " &amp; F14) - COUNTIF(Vertices[In-Degree], "&gt;=" &amp; F15)</f>
        <v>0</v>
      </c>
      <c r="H14" s="37">
        <f t="shared" si="3"/>
        <v>1.1162790697674416</v>
      </c>
      <c r="I14" s="38">
        <f>COUNTIF(Vertices[Out-Degree], "&gt;= " &amp; H14) - COUNTIF(Vertices[Out-Degree], "&gt;=" &amp; H15)</f>
        <v>0</v>
      </c>
      <c r="J14" s="37">
        <f t="shared" si="4"/>
        <v>552.55813953488371</v>
      </c>
      <c r="K14" s="38">
        <f>COUNTIF(Vertices[Betweenness Centrality], "&gt;= " &amp; J14) - COUNTIF(Vertices[Betweenness Centrality], "&gt;=" &amp; J15)</f>
        <v>0</v>
      </c>
      <c r="L14" s="37">
        <f t="shared" si="5"/>
        <v>0.27906976744186041</v>
      </c>
      <c r="M14" s="38">
        <f>COUNTIF(Vertices[Closeness Centrality], "&gt;= " &amp; L14) - COUNTIF(Vertices[Closeness Centrality], "&gt;=" &amp; L15)</f>
        <v>0</v>
      </c>
      <c r="N14" s="37">
        <f t="shared" si="6"/>
        <v>6.0666976744186037E-3</v>
      </c>
      <c r="O14" s="38">
        <f>COUNTIF(Vertices[Eigenvector Centrality], "&gt;= " &amp; N14) - COUNTIF(Vertices[Eigenvector Centrality], "&gt;=" &amp; N15)</f>
        <v>0</v>
      </c>
      <c r="P14" s="37">
        <f t="shared" si="7"/>
        <v>6.3093742093023275</v>
      </c>
      <c r="Q14" s="38">
        <f>COUNTIF(Vertices[PageRank], "&gt;= " &amp; P14) - COUNTIF(Vertices[PageRank], "&gt;=" &amp; P15)</f>
        <v>0</v>
      </c>
      <c r="R14" s="37">
        <f t="shared" si="8"/>
        <v>0</v>
      </c>
      <c r="S14" s="43">
        <f>COUNTIF(Vertices[Clustering Coefficient], "&gt;= " &amp; R14) - COUNTIF(Vertices[Clustering Coefficient], "&gt;=" &amp; R15)</f>
        <v>0</v>
      </c>
      <c r="T14" s="37" t="e">
        <f t="shared" ca="1" si="9"/>
        <v>#REF!</v>
      </c>
      <c r="U14" s="38" t="e">
        <f t="shared" ca="1" si="0"/>
        <v>#REF!</v>
      </c>
    </row>
    <row r="15" spans="1:24" x14ac:dyDescent="0.25">
      <c r="A15" s="34" t="s">
        <v>150</v>
      </c>
      <c r="B15" s="34">
        <v>195</v>
      </c>
      <c r="D15" s="32">
        <f t="shared" si="1"/>
        <v>0</v>
      </c>
      <c r="E15" s="3">
        <f>COUNTIF(Vertices[Degree], "&gt;= " &amp; D15) - COUNTIF(Vertices[Degree], "&gt;=" &amp; D16)</f>
        <v>0</v>
      </c>
      <c r="F15" s="39">
        <f t="shared" si="2"/>
        <v>13.604651162790699</v>
      </c>
      <c r="G15" s="40">
        <f>COUNTIF(Vertices[In-Degree], "&gt;= " &amp; F15) - COUNTIF(Vertices[In-Degree], "&gt;=" &amp; F16)</f>
        <v>0</v>
      </c>
      <c r="H15" s="39">
        <f t="shared" si="3"/>
        <v>1.2093023255813951</v>
      </c>
      <c r="I15" s="40">
        <f>COUNTIF(Vertices[Out-Degree], "&gt;= " &amp; H15) - COUNTIF(Vertices[Out-Degree], "&gt;=" &amp; H16)</f>
        <v>0</v>
      </c>
      <c r="J15" s="39">
        <f t="shared" si="4"/>
        <v>598.60465116279067</v>
      </c>
      <c r="K15" s="40">
        <f>COUNTIF(Vertices[Betweenness Centrality], "&gt;= " &amp; J15) - COUNTIF(Vertices[Betweenness Centrality], "&gt;=" &amp; J16)</f>
        <v>0</v>
      </c>
      <c r="L15" s="39">
        <f t="shared" si="5"/>
        <v>0.30232558139534876</v>
      </c>
      <c r="M15" s="40">
        <f>COUNTIF(Vertices[Closeness Centrality], "&gt;= " &amp; L15) - COUNTIF(Vertices[Closeness Centrality], "&gt;=" &amp; L16)</f>
        <v>0</v>
      </c>
      <c r="N15" s="39">
        <f t="shared" si="6"/>
        <v>6.572255813953487E-3</v>
      </c>
      <c r="O15" s="40">
        <f>COUNTIF(Vertices[Eigenvector Centrality], "&gt;= " &amp; N15) - COUNTIF(Vertices[Eigenvector Centrality], "&gt;=" &amp; N16)</f>
        <v>0</v>
      </c>
      <c r="P15" s="39">
        <f t="shared" si="7"/>
        <v>6.7902389767441882</v>
      </c>
      <c r="Q15" s="40">
        <f>COUNTIF(Vertices[PageRank], "&gt;= " &amp; P15) - COUNTIF(Vertices[PageRank], "&gt;=" &amp; P16)</f>
        <v>0</v>
      </c>
      <c r="R15" s="39">
        <f t="shared" si="8"/>
        <v>0</v>
      </c>
      <c r="S15" s="44">
        <f>COUNTIF(Vertices[Clustering Coefficient], "&gt;= " &amp; R15) - COUNTIF(Vertices[Clustering Coefficient], "&gt;=" &amp; R16)</f>
        <v>0</v>
      </c>
      <c r="T15" s="39" t="e">
        <f t="shared" ca="1" si="9"/>
        <v>#REF!</v>
      </c>
      <c r="U15" s="40" t="e">
        <f t="shared" ca="1" si="0"/>
        <v>#REF!</v>
      </c>
    </row>
    <row r="16" spans="1:24" x14ac:dyDescent="0.25">
      <c r="A16" s="34" t="s">
        <v>151</v>
      </c>
      <c r="B16" s="34">
        <v>117</v>
      </c>
      <c r="D16" s="32">
        <f t="shared" si="1"/>
        <v>0</v>
      </c>
      <c r="E16" s="3">
        <f>COUNTIF(Vertices[Degree], "&gt;= " &amp; D16) - COUNTIF(Vertices[Degree], "&gt;=" &amp; D17)</f>
        <v>0</v>
      </c>
      <c r="F16" s="37">
        <f t="shared" si="2"/>
        <v>14.651162790697676</v>
      </c>
      <c r="G16" s="38">
        <f>COUNTIF(Vertices[In-Degree], "&gt;= " &amp; F16) - COUNTIF(Vertices[In-Degree], "&gt;=" &amp; F17)</f>
        <v>0</v>
      </c>
      <c r="H16" s="37">
        <f t="shared" si="3"/>
        <v>1.3023255813953485</v>
      </c>
      <c r="I16" s="38">
        <f>COUNTIF(Vertices[Out-Degree], "&gt;= " &amp; H16) - COUNTIF(Vertices[Out-Degree], "&gt;=" &amp; H17)</f>
        <v>0</v>
      </c>
      <c r="J16" s="37">
        <f t="shared" si="4"/>
        <v>644.65116279069764</v>
      </c>
      <c r="K16" s="38">
        <f>COUNTIF(Vertices[Betweenness Centrality], "&gt;= " &amp; J16) - COUNTIF(Vertices[Betweenness Centrality], "&gt;=" &amp; J17)</f>
        <v>0</v>
      </c>
      <c r="L16" s="37">
        <f t="shared" si="5"/>
        <v>0.32558139534883712</v>
      </c>
      <c r="M16" s="38">
        <f>COUNTIF(Vertices[Closeness Centrality], "&gt;= " &amp; L16) - COUNTIF(Vertices[Closeness Centrality], "&gt;=" &amp; L17)</f>
        <v>21</v>
      </c>
      <c r="N16" s="37">
        <f t="shared" si="6"/>
        <v>7.0778139534883704E-3</v>
      </c>
      <c r="O16" s="38">
        <f>COUNTIF(Vertices[Eigenvector Centrality], "&gt;= " &amp; N16) - COUNTIF(Vertices[Eigenvector Centrality], "&gt;=" &amp; N17)</f>
        <v>0</v>
      </c>
      <c r="P16" s="37">
        <f t="shared" si="7"/>
        <v>7.2711037441860489</v>
      </c>
      <c r="Q16" s="38">
        <f>COUNTIF(Vertices[PageRank], "&gt;= " &amp; P16) - COUNTIF(Vertices[PageRank], "&gt;=" &amp; P17)</f>
        <v>0</v>
      </c>
      <c r="R16" s="37">
        <f t="shared" si="8"/>
        <v>0</v>
      </c>
      <c r="S16" s="43">
        <f>COUNTIF(Vertices[Clustering Coefficient], "&gt;= " &amp; R16) - COUNTIF(Vertices[Clustering Coefficient], "&gt;=" &amp; R17)</f>
        <v>0</v>
      </c>
      <c r="T16" s="37" t="e">
        <f t="shared" ca="1" si="9"/>
        <v>#REF!</v>
      </c>
      <c r="U16" s="38" t="e">
        <f t="shared" ca="1" si="0"/>
        <v>#REF!</v>
      </c>
    </row>
    <row r="17" spans="1:21" x14ac:dyDescent="0.25">
      <c r="A17" s="34" t="s">
        <v>152</v>
      </c>
      <c r="B17" s="34">
        <v>46</v>
      </c>
      <c r="D17" s="32">
        <f t="shared" si="1"/>
        <v>0</v>
      </c>
      <c r="E17" s="3">
        <f>COUNTIF(Vertices[Degree], "&gt;= " &amp; D17) - COUNTIF(Vertices[Degree], "&gt;=" &amp; D18)</f>
        <v>0</v>
      </c>
      <c r="F17" s="39">
        <f t="shared" si="2"/>
        <v>15.697674418604652</v>
      </c>
      <c r="G17" s="40">
        <f>COUNTIF(Vertices[In-Degree], "&gt;= " &amp; F17) - COUNTIF(Vertices[In-Degree], "&gt;=" &amp; F18)</f>
        <v>0</v>
      </c>
      <c r="H17" s="39">
        <f t="shared" si="3"/>
        <v>1.3953488372093019</v>
      </c>
      <c r="I17" s="40">
        <f>COUNTIF(Vertices[Out-Degree], "&gt;= " &amp; H17) - COUNTIF(Vertices[Out-Degree], "&gt;=" &amp; H18)</f>
        <v>0</v>
      </c>
      <c r="J17" s="39">
        <f t="shared" si="4"/>
        <v>690.69767441860461</v>
      </c>
      <c r="K17" s="40">
        <f>COUNTIF(Vertices[Betweenness Centrality], "&gt;= " &amp; J17) - COUNTIF(Vertices[Betweenness Centrality], "&gt;=" &amp; J18)</f>
        <v>0</v>
      </c>
      <c r="L17" s="39">
        <f t="shared" si="5"/>
        <v>0.34883720930232548</v>
      </c>
      <c r="M17" s="40">
        <f>COUNTIF(Vertices[Closeness Centrality], "&gt;= " &amp; L17) - COUNTIF(Vertices[Closeness Centrality], "&gt;=" &amp; L18)</f>
        <v>0</v>
      </c>
      <c r="N17" s="39">
        <f t="shared" si="6"/>
        <v>7.5833720930232537E-3</v>
      </c>
      <c r="O17" s="40">
        <f>COUNTIF(Vertices[Eigenvector Centrality], "&gt;= " &amp; N17) - COUNTIF(Vertices[Eigenvector Centrality], "&gt;=" &amp; N18)</f>
        <v>0</v>
      </c>
      <c r="P17" s="39">
        <f t="shared" si="7"/>
        <v>7.7519685116279096</v>
      </c>
      <c r="Q17" s="40">
        <f>COUNTIF(Vertices[PageRank], "&gt;= " &amp; P17) - COUNTIF(Vertices[PageRank], "&gt;=" &amp; P18)</f>
        <v>0</v>
      </c>
      <c r="R17" s="39">
        <f t="shared" si="8"/>
        <v>0</v>
      </c>
      <c r="S17" s="44">
        <f>COUNTIF(Vertices[Clustering Coefficient], "&gt;= " &amp; R17) - COUNTIF(Vertices[Clustering Coefficient], "&gt;=" &amp; R18)</f>
        <v>0</v>
      </c>
      <c r="T17" s="39" t="e">
        <f t="shared" ca="1" si="9"/>
        <v>#REF!</v>
      </c>
      <c r="U17" s="40" t="e">
        <f t="shared" ca="1" si="0"/>
        <v>#REF!</v>
      </c>
    </row>
    <row r="18" spans="1:21" x14ac:dyDescent="0.25">
      <c r="A18" s="34" t="s">
        <v>153</v>
      </c>
      <c r="B18" s="34">
        <v>47</v>
      </c>
      <c r="D18" s="32">
        <f t="shared" si="1"/>
        <v>0</v>
      </c>
      <c r="E18" s="3">
        <f>COUNTIF(Vertices[Degree], "&gt;= " &amp; D18) - COUNTIF(Vertices[Degree], "&gt;=" &amp; D19)</f>
        <v>0</v>
      </c>
      <c r="F18" s="37">
        <f t="shared" si="2"/>
        <v>16.744186046511629</v>
      </c>
      <c r="G18" s="38">
        <f>COUNTIF(Vertices[In-Degree], "&gt;= " &amp; F18) - COUNTIF(Vertices[In-Degree], "&gt;=" &amp; F19)</f>
        <v>0</v>
      </c>
      <c r="H18" s="37">
        <f t="shared" si="3"/>
        <v>1.4883720930232553</v>
      </c>
      <c r="I18" s="38">
        <f>COUNTIF(Vertices[Out-Degree], "&gt;= " &amp; H18) - COUNTIF(Vertices[Out-Degree], "&gt;=" &amp; H19)</f>
        <v>0</v>
      </c>
      <c r="J18" s="37">
        <f t="shared" si="4"/>
        <v>736.74418604651157</v>
      </c>
      <c r="K18" s="38">
        <f>COUNTIF(Vertices[Betweenness Centrality], "&gt;= " &amp; J18) - COUNTIF(Vertices[Betweenness Centrality], "&gt;=" &amp; J19)</f>
        <v>0</v>
      </c>
      <c r="L18" s="37">
        <f t="shared" si="5"/>
        <v>0.37209302325581384</v>
      </c>
      <c r="M18" s="38">
        <f>COUNTIF(Vertices[Closeness Centrality], "&gt;= " &amp; L18) - COUNTIF(Vertices[Closeness Centrality], "&gt;=" &amp; L19)</f>
        <v>0</v>
      </c>
      <c r="N18" s="37">
        <f t="shared" si="6"/>
        <v>8.0889302325581371E-3</v>
      </c>
      <c r="O18" s="38">
        <f>COUNTIF(Vertices[Eigenvector Centrality], "&gt;= " &amp; N18) - COUNTIF(Vertices[Eigenvector Centrality], "&gt;=" &amp; N19)</f>
        <v>0</v>
      </c>
      <c r="P18" s="37">
        <f t="shared" si="7"/>
        <v>8.2328332790697694</v>
      </c>
      <c r="Q18" s="38">
        <f>COUNTIF(Vertices[PageRank], "&gt;= " &amp; P18) - COUNTIF(Vertices[PageRank], "&gt;=" &amp; P19)</f>
        <v>0</v>
      </c>
      <c r="R18" s="37">
        <f t="shared" si="8"/>
        <v>0</v>
      </c>
      <c r="S18" s="43">
        <f>COUNTIF(Vertices[Clustering Coefficient], "&gt;= " &amp; R18) - COUNTIF(Vertices[Clustering Coefficient], "&gt;=" &amp; R19)</f>
        <v>0</v>
      </c>
      <c r="T18" s="37" t="e">
        <f t="shared" ca="1" si="9"/>
        <v>#REF!</v>
      </c>
      <c r="U18" s="38" t="e">
        <f t="shared" ca="1" si="0"/>
        <v>#REF!</v>
      </c>
    </row>
    <row r="19" spans="1:21" x14ac:dyDescent="0.25">
      <c r="A19" s="90"/>
      <c r="B19" s="90"/>
      <c r="D19" s="32">
        <f t="shared" si="1"/>
        <v>0</v>
      </c>
      <c r="E19" s="3">
        <f>COUNTIF(Vertices[Degree], "&gt;= " &amp; D19) - COUNTIF(Vertices[Degree], "&gt;=" &amp; D20)</f>
        <v>0</v>
      </c>
      <c r="F19" s="39">
        <f t="shared" si="2"/>
        <v>17.790697674418606</v>
      </c>
      <c r="G19" s="40">
        <f>COUNTIF(Vertices[In-Degree], "&gt;= " &amp; F19) - COUNTIF(Vertices[In-Degree], "&gt;=" &amp; F20)</f>
        <v>0</v>
      </c>
      <c r="H19" s="39">
        <f t="shared" si="3"/>
        <v>1.5813953488372088</v>
      </c>
      <c r="I19" s="40">
        <f>COUNTIF(Vertices[Out-Degree], "&gt;= " &amp; H19) - COUNTIF(Vertices[Out-Degree], "&gt;=" &amp; H20)</f>
        <v>0</v>
      </c>
      <c r="J19" s="39">
        <f t="shared" si="4"/>
        <v>782.79069767441854</v>
      </c>
      <c r="K19" s="40">
        <f>COUNTIF(Vertices[Betweenness Centrality], "&gt;= " &amp; J19) - COUNTIF(Vertices[Betweenness Centrality], "&gt;=" &amp; J20)</f>
        <v>0</v>
      </c>
      <c r="L19" s="39">
        <f t="shared" si="5"/>
        <v>0.3953488372093022</v>
      </c>
      <c r="M19" s="40">
        <f>COUNTIF(Vertices[Closeness Centrality], "&gt;= " &amp; L19) - COUNTIF(Vertices[Closeness Centrality], "&gt;=" &amp; L20)</f>
        <v>0</v>
      </c>
      <c r="N19" s="39">
        <f t="shared" si="6"/>
        <v>8.5944883720930204E-3</v>
      </c>
      <c r="O19" s="40">
        <f>COUNTIF(Vertices[Eigenvector Centrality], "&gt;= " &amp; N19) - COUNTIF(Vertices[Eigenvector Centrality], "&gt;=" &amp; N20)</f>
        <v>0</v>
      </c>
      <c r="P19" s="39">
        <f t="shared" si="7"/>
        <v>8.7136980465116292</v>
      </c>
      <c r="Q19" s="40">
        <f>COUNTIF(Vertices[PageRank], "&gt;= " &amp; P19) - COUNTIF(Vertices[PageRank], "&gt;=" &amp; P20)</f>
        <v>0</v>
      </c>
      <c r="R19" s="39">
        <f t="shared" si="8"/>
        <v>0</v>
      </c>
      <c r="S19" s="44">
        <f>COUNTIF(Vertices[Clustering Coefficient], "&gt;= " &amp; R19) - COUNTIF(Vertices[Clustering Coefficient], "&gt;=" &amp; R20)</f>
        <v>0</v>
      </c>
      <c r="T19" s="39" t="e">
        <f t="shared" ca="1" si="9"/>
        <v>#REF!</v>
      </c>
      <c r="U19" s="40" t="e">
        <f t="shared" ca="1" si="0"/>
        <v>#REF!</v>
      </c>
    </row>
    <row r="20" spans="1:21" x14ac:dyDescent="0.25">
      <c r="A20" s="34" t="s">
        <v>154</v>
      </c>
      <c r="B20" s="34">
        <v>4</v>
      </c>
      <c r="D20" s="32">
        <f t="shared" si="1"/>
        <v>0</v>
      </c>
      <c r="E20" s="3">
        <f>COUNTIF(Vertices[Degree], "&gt;= " &amp; D20) - COUNTIF(Vertices[Degree], "&gt;=" &amp; D21)</f>
        <v>0</v>
      </c>
      <c r="F20" s="37">
        <f t="shared" si="2"/>
        <v>18.837209302325583</v>
      </c>
      <c r="G20" s="38">
        <f>COUNTIF(Vertices[In-Degree], "&gt;= " &amp; F20) - COUNTIF(Vertices[In-Degree], "&gt;=" &amp; F21)</f>
        <v>0</v>
      </c>
      <c r="H20" s="37">
        <f t="shared" si="3"/>
        <v>1.6744186046511622</v>
      </c>
      <c r="I20" s="38">
        <f>COUNTIF(Vertices[Out-Degree], "&gt;= " &amp; H20) - COUNTIF(Vertices[Out-Degree], "&gt;=" &amp; H21)</f>
        <v>0</v>
      </c>
      <c r="J20" s="37">
        <f t="shared" si="4"/>
        <v>828.8372093023255</v>
      </c>
      <c r="K20" s="38">
        <f>COUNTIF(Vertices[Betweenness Centrality], "&gt;= " &amp; J20) - COUNTIF(Vertices[Betweenness Centrality], "&gt;=" &amp; J21)</f>
        <v>0</v>
      </c>
      <c r="L20" s="37">
        <f t="shared" si="5"/>
        <v>0.41860465116279055</v>
      </c>
      <c r="M20" s="38">
        <f>COUNTIF(Vertices[Closeness Centrality], "&gt;= " &amp; L20) - COUNTIF(Vertices[Closeness Centrality], "&gt;=" &amp; L21)</f>
        <v>0</v>
      </c>
      <c r="N20" s="37">
        <f t="shared" si="6"/>
        <v>9.1000465116279038E-3</v>
      </c>
      <c r="O20" s="38">
        <f>COUNTIF(Vertices[Eigenvector Centrality], "&gt;= " &amp; N20) - COUNTIF(Vertices[Eigenvector Centrality], "&gt;=" &amp; N21)</f>
        <v>0</v>
      </c>
      <c r="P20" s="37">
        <f t="shared" si="7"/>
        <v>9.194562813953489</v>
      </c>
      <c r="Q20" s="38">
        <f>COUNTIF(Vertices[PageRank], "&gt;= " &amp; P20) - COUNTIF(Vertices[PageRank], "&gt;=" &amp; P21)</f>
        <v>0</v>
      </c>
      <c r="R20" s="37">
        <f t="shared" si="8"/>
        <v>0</v>
      </c>
      <c r="S20" s="43">
        <f>COUNTIF(Vertices[Clustering Coefficient], "&gt;= " &amp; R20) - COUNTIF(Vertices[Clustering Coefficient], "&gt;=" &amp; R21)</f>
        <v>0</v>
      </c>
      <c r="T20" s="37" t="e">
        <f t="shared" ca="1" si="9"/>
        <v>#REF!</v>
      </c>
      <c r="U20" s="38" t="e">
        <f t="shared" ca="1" si="0"/>
        <v>#REF!</v>
      </c>
    </row>
    <row r="21" spans="1:21" x14ac:dyDescent="0.25">
      <c r="A21" s="34" t="s">
        <v>155</v>
      </c>
      <c r="B21" s="34">
        <v>1.656809</v>
      </c>
      <c r="D21" s="32">
        <f t="shared" si="1"/>
        <v>0</v>
      </c>
      <c r="E21" s="3">
        <f>COUNTIF(Vertices[Degree], "&gt;= " &amp; D21) - COUNTIF(Vertices[Degree], "&gt;=" &amp; D22)</f>
        <v>0</v>
      </c>
      <c r="F21" s="39">
        <f t="shared" si="2"/>
        <v>19.88372093023256</v>
      </c>
      <c r="G21" s="40">
        <f>COUNTIF(Vertices[In-Degree], "&gt;= " &amp; F21) - COUNTIF(Vertices[In-Degree], "&gt;=" &amp; F22)</f>
        <v>0</v>
      </c>
      <c r="H21" s="39">
        <f t="shared" si="3"/>
        <v>1.7674418604651156</v>
      </c>
      <c r="I21" s="40">
        <f>COUNTIF(Vertices[Out-Degree], "&gt;= " &amp; H21) - COUNTIF(Vertices[Out-Degree], "&gt;=" &amp; H22)</f>
        <v>0</v>
      </c>
      <c r="J21" s="39">
        <f t="shared" si="4"/>
        <v>874.88372093023247</v>
      </c>
      <c r="K21" s="40">
        <f>COUNTIF(Vertices[Betweenness Centrality], "&gt;= " &amp; J21) - COUNTIF(Vertices[Betweenness Centrality], "&gt;=" &amp; J22)</f>
        <v>0</v>
      </c>
      <c r="L21" s="39">
        <f t="shared" si="5"/>
        <v>0.44186046511627891</v>
      </c>
      <c r="M21" s="40">
        <f>COUNTIF(Vertices[Closeness Centrality], "&gt;= " &amp; L21) - COUNTIF(Vertices[Closeness Centrality], "&gt;=" &amp; L22)</f>
        <v>0</v>
      </c>
      <c r="N21" s="39">
        <f t="shared" si="6"/>
        <v>9.6056046511627871E-3</v>
      </c>
      <c r="O21" s="40">
        <f>COUNTIF(Vertices[Eigenvector Centrality], "&gt;= " &amp; N21) - COUNTIF(Vertices[Eigenvector Centrality], "&gt;=" &amp; N22)</f>
        <v>0</v>
      </c>
      <c r="P21" s="39">
        <f t="shared" si="7"/>
        <v>9.6754275813953488</v>
      </c>
      <c r="Q21" s="40">
        <f>COUNTIF(Vertices[PageRank], "&gt;= " &amp; P21) - COUNTIF(Vertices[PageRank], "&gt;=" &amp; P22)</f>
        <v>0</v>
      </c>
      <c r="R21" s="39">
        <f t="shared" si="8"/>
        <v>0</v>
      </c>
      <c r="S21" s="44">
        <f>COUNTIF(Vertices[Clustering Coefficient], "&gt;= " &amp; R21) - COUNTIF(Vertices[Clustering Coefficient], "&gt;=" &amp; R22)</f>
        <v>0</v>
      </c>
      <c r="T21" s="39" t="e">
        <f t="shared" ca="1" si="9"/>
        <v>#REF!</v>
      </c>
      <c r="U21" s="40" t="e">
        <f t="shared" ca="1" si="0"/>
        <v>#REF!</v>
      </c>
    </row>
    <row r="22" spans="1:21" x14ac:dyDescent="0.25">
      <c r="A22" s="90"/>
      <c r="B22" s="90"/>
      <c r="D22" s="32">
        <f t="shared" si="1"/>
        <v>0</v>
      </c>
      <c r="E22" s="3">
        <f>COUNTIF(Vertices[Degree], "&gt;= " &amp; D22) - COUNTIF(Vertices[Degree], "&gt;=" &amp; D23)</f>
        <v>0</v>
      </c>
      <c r="F22" s="37">
        <f t="shared" si="2"/>
        <v>20.930232558139537</v>
      </c>
      <c r="G22" s="38">
        <f>COUNTIF(Vertices[In-Degree], "&gt;= " &amp; F22) - COUNTIF(Vertices[In-Degree], "&gt;=" &amp; F23)</f>
        <v>0</v>
      </c>
      <c r="H22" s="37">
        <f t="shared" si="3"/>
        <v>1.8604651162790691</v>
      </c>
      <c r="I22" s="38">
        <f>COUNTIF(Vertices[Out-Degree], "&gt;= " &amp; H22) - COUNTIF(Vertices[Out-Degree], "&gt;=" &amp; H23)</f>
        <v>0</v>
      </c>
      <c r="J22" s="37">
        <f t="shared" si="4"/>
        <v>920.93023255813944</v>
      </c>
      <c r="K22" s="38">
        <f>COUNTIF(Vertices[Betweenness Centrality], "&gt;= " &amp; J22) - COUNTIF(Vertices[Betweenness Centrality], "&gt;=" &amp; J23)</f>
        <v>0</v>
      </c>
      <c r="L22" s="37">
        <f t="shared" si="5"/>
        <v>0.46511627906976727</v>
      </c>
      <c r="M22" s="38">
        <f>COUNTIF(Vertices[Closeness Centrality], "&gt;= " &amp; L22) - COUNTIF(Vertices[Closeness Centrality], "&gt;=" &amp; L23)</f>
        <v>0</v>
      </c>
      <c r="N22" s="37">
        <f t="shared" si="6"/>
        <v>1.011116279069767E-2</v>
      </c>
      <c r="O22" s="38">
        <f>COUNTIF(Vertices[Eigenvector Centrality], "&gt;= " &amp; N22) - COUNTIF(Vertices[Eigenvector Centrality], "&gt;=" &amp; N23)</f>
        <v>0</v>
      </c>
      <c r="P22" s="37">
        <f t="shared" si="7"/>
        <v>10.156292348837209</v>
      </c>
      <c r="Q22" s="38">
        <f>COUNTIF(Vertices[PageRank], "&gt;= " &amp; P22) - COUNTIF(Vertices[PageRank], "&gt;=" &amp; P23)</f>
        <v>0</v>
      </c>
      <c r="R22" s="37">
        <f t="shared" si="8"/>
        <v>0</v>
      </c>
      <c r="S22" s="43">
        <f>COUNTIF(Vertices[Clustering Coefficient], "&gt;= " &amp; R22) - COUNTIF(Vertices[Clustering Coefficient], "&gt;=" &amp; R23)</f>
        <v>0</v>
      </c>
      <c r="T22" s="37" t="e">
        <f t="shared" ca="1" si="9"/>
        <v>#REF!</v>
      </c>
      <c r="U22" s="38" t="e">
        <f t="shared" ca="1" si="0"/>
        <v>#REF!</v>
      </c>
    </row>
    <row r="23" spans="1:21" x14ac:dyDescent="0.25">
      <c r="A23" s="34" t="s">
        <v>156</v>
      </c>
      <c r="B23" s="34">
        <v>1.293215592047872E-3</v>
      </c>
      <c r="D23" s="32">
        <f t="shared" si="1"/>
        <v>0</v>
      </c>
      <c r="E23" s="3">
        <f>COUNTIF(Vertices[Degree], "&gt;= " &amp; D23) - COUNTIF(Vertices[Degree], "&gt;=" &amp; D24)</f>
        <v>0</v>
      </c>
      <c r="F23" s="39">
        <f t="shared" si="2"/>
        <v>21.976744186046513</v>
      </c>
      <c r="G23" s="40">
        <f>COUNTIF(Vertices[In-Degree], "&gt;= " &amp; F23) - COUNTIF(Vertices[In-Degree], "&gt;=" &amp; F24)</f>
        <v>0</v>
      </c>
      <c r="H23" s="39">
        <f t="shared" si="3"/>
        <v>1.9534883720930225</v>
      </c>
      <c r="I23" s="40">
        <f>COUNTIF(Vertices[Out-Degree], "&gt;= " &amp; H23) - COUNTIF(Vertices[Out-Degree], "&gt;=" &amp; H24)</f>
        <v>12</v>
      </c>
      <c r="J23" s="39">
        <f t="shared" si="4"/>
        <v>966.9767441860464</v>
      </c>
      <c r="K23" s="40">
        <f>COUNTIF(Vertices[Betweenness Centrality], "&gt;= " &amp; J23) - COUNTIF(Vertices[Betweenness Centrality], "&gt;=" &amp; J24)</f>
        <v>0</v>
      </c>
      <c r="L23" s="39">
        <f t="shared" si="5"/>
        <v>0.48837209302325563</v>
      </c>
      <c r="M23" s="40">
        <f>COUNTIF(Vertices[Closeness Centrality], "&gt;= " &amp; L23) - COUNTIF(Vertices[Closeness Centrality], "&gt;=" &amp; L24)</f>
        <v>10</v>
      </c>
      <c r="N23" s="39">
        <f t="shared" si="6"/>
        <v>1.0616720930232554E-2</v>
      </c>
      <c r="O23" s="40">
        <f>COUNTIF(Vertices[Eigenvector Centrality], "&gt;= " &amp; N23) - COUNTIF(Vertices[Eigenvector Centrality], "&gt;=" &amp; N24)</f>
        <v>0</v>
      </c>
      <c r="P23" s="39">
        <f t="shared" si="7"/>
        <v>10.637157116279068</v>
      </c>
      <c r="Q23" s="40">
        <f>COUNTIF(Vertices[PageRank], "&gt;= " &amp; P23) - COUNTIF(Vertices[PageRank], "&gt;=" &amp; P24)</f>
        <v>0</v>
      </c>
      <c r="R23" s="39">
        <f t="shared" si="8"/>
        <v>0</v>
      </c>
      <c r="S23" s="44">
        <f>COUNTIF(Vertices[Clustering Coefficient], "&gt;= " &amp; R23) - COUNTIF(Vertices[Clustering Coefficient], "&gt;=" &amp; R24)</f>
        <v>0</v>
      </c>
      <c r="T23" s="39" t="e">
        <f t="shared" ca="1" si="9"/>
        <v>#REF!</v>
      </c>
      <c r="U23" s="40" t="e">
        <f t="shared" ca="1" si="0"/>
        <v>#REF!</v>
      </c>
    </row>
    <row r="24" spans="1:21" x14ac:dyDescent="0.25">
      <c r="A24" s="34" t="s">
        <v>3487</v>
      </c>
      <c r="B24" s="34" t="s">
        <v>3489</v>
      </c>
      <c r="D24" s="32">
        <f t="shared" si="1"/>
        <v>0</v>
      </c>
      <c r="E24" s="3">
        <f>COUNTIF(Vertices[Degree], "&gt;= " &amp; D24) - COUNTIF(Vertices[Degree], "&gt;=" &amp; D25)</f>
        <v>0</v>
      </c>
      <c r="F24" s="37">
        <f t="shared" si="2"/>
        <v>23.02325581395349</v>
      </c>
      <c r="G24" s="38">
        <f>COUNTIF(Vertices[In-Degree], "&gt;= " &amp; F24) - COUNTIF(Vertices[In-Degree], "&gt;=" &amp; F25)</f>
        <v>0</v>
      </c>
      <c r="H24" s="37">
        <f t="shared" si="3"/>
        <v>2.0465116279069759</v>
      </c>
      <c r="I24" s="38">
        <f>COUNTIF(Vertices[Out-Degree], "&gt;= " &amp; H24) - COUNTIF(Vertices[Out-Degree], "&gt;=" &amp; H25)</f>
        <v>0</v>
      </c>
      <c r="J24" s="37">
        <f t="shared" si="4"/>
        <v>1013.0232558139534</v>
      </c>
      <c r="K24" s="38">
        <f>COUNTIF(Vertices[Betweenness Centrality], "&gt;= " &amp; J24) - COUNTIF(Vertices[Betweenness Centrality], "&gt;=" &amp; J25)</f>
        <v>0</v>
      </c>
      <c r="L24" s="37">
        <f t="shared" si="5"/>
        <v>0.51162790697674398</v>
      </c>
      <c r="M24" s="38">
        <f>COUNTIF(Vertices[Closeness Centrality], "&gt;= " &amp; L24) - COUNTIF(Vertices[Closeness Centrality], "&gt;=" &amp; L25)</f>
        <v>0</v>
      </c>
      <c r="N24" s="37">
        <f t="shared" si="6"/>
        <v>1.1122279069767437E-2</v>
      </c>
      <c r="O24" s="38">
        <f>COUNTIF(Vertices[Eigenvector Centrality], "&gt;= " &amp; N24) - COUNTIF(Vertices[Eigenvector Centrality], "&gt;=" &amp; N25)</f>
        <v>0</v>
      </c>
      <c r="P24" s="37">
        <f t="shared" si="7"/>
        <v>11.118021883720928</v>
      </c>
      <c r="Q24" s="38">
        <f>COUNTIF(Vertices[PageRank], "&gt;= " &amp; P24) - COUNTIF(Vertices[PageRank], "&gt;=" &amp; P25)</f>
        <v>0</v>
      </c>
      <c r="R24" s="37">
        <f t="shared" si="8"/>
        <v>0</v>
      </c>
      <c r="S24" s="43">
        <f>COUNTIF(Vertices[Clustering Coefficient], "&gt;= " &amp; R24) - COUNTIF(Vertices[Clustering Coefficient], "&gt;=" &amp; R25)</f>
        <v>0</v>
      </c>
      <c r="T24" s="37" t="e">
        <f t="shared" ca="1" si="9"/>
        <v>#REF!</v>
      </c>
      <c r="U24" s="38" t="e">
        <f t="shared" ca="1" si="0"/>
        <v>#REF!</v>
      </c>
    </row>
    <row r="25" spans="1:21" x14ac:dyDescent="0.25">
      <c r="A25" s="90"/>
      <c r="B25" s="90"/>
      <c r="D25" s="32">
        <f t="shared" si="1"/>
        <v>0</v>
      </c>
      <c r="E25" s="3">
        <f>COUNTIF(Vertices[Degree], "&gt;= " &amp; D25) - COUNTIF(Vertices[Degree], "&gt;=" &amp; D26)</f>
        <v>0</v>
      </c>
      <c r="F25" s="39">
        <f t="shared" si="2"/>
        <v>24.069767441860467</v>
      </c>
      <c r="G25" s="40">
        <f>COUNTIF(Vertices[In-Degree], "&gt;= " &amp; F25) - COUNTIF(Vertices[In-Degree], "&gt;=" &amp; F26)</f>
        <v>0</v>
      </c>
      <c r="H25" s="39">
        <f t="shared" si="3"/>
        <v>2.1395348837209296</v>
      </c>
      <c r="I25" s="40">
        <f>COUNTIF(Vertices[Out-Degree], "&gt;= " &amp; H25) - COUNTIF(Vertices[Out-Degree], "&gt;=" &amp; H26)</f>
        <v>0</v>
      </c>
      <c r="J25" s="39">
        <f t="shared" si="4"/>
        <v>1059.0697674418604</v>
      </c>
      <c r="K25" s="40">
        <f>COUNTIF(Vertices[Betweenness Centrality], "&gt;= " &amp; J25) - COUNTIF(Vertices[Betweenness Centrality], "&gt;=" &amp; J26)</f>
        <v>0</v>
      </c>
      <c r="L25" s="39">
        <f t="shared" si="5"/>
        <v>0.5348837209302324</v>
      </c>
      <c r="M25" s="40">
        <f>COUNTIF(Vertices[Closeness Centrality], "&gt;= " &amp; L25) - COUNTIF(Vertices[Closeness Centrality], "&gt;=" &amp; L26)</f>
        <v>0</v>
      </c>
      <c r="N25" s="39">
        <f t="shared" si="6"/>
        <v>1.1627837209302321E-2</v>
      </c>
      <c r="O25" s="40">
        <f>COUNTIF(Vertices[Eigenvector Centrality], "&gt;= " &amp; N25) - COUNTIF(Vertices[Eigenvector Centrality], "&gt;=" &amp; N26)</f>
        <v>0</v>
      </c>
      <c r="P25" s="39">
        <f t="shared" si="7"/>
        <v>11.598886651162788</v>
      </c>
      <c r="Q25" s="40">
        <f>COUNTIF(Vertices[PageRank], "&gt;= " &amp; P25) - COUNTIF(Vertices[PageRank], "&gt;=" &amp; P26)</f>
        <v>0</v>
      </c>
      <c r="R25" s="39">
        <f t="shared" si="8"/>
        <v>0</v>
      </c>
      <c r="S25" s="44">
        <f>COUNTIF(Vertices[Clustering Coefficient], "&gt;= " &amp; R25) - COUNTIF(Vertices[Clustering Coefficient], "&gt;=" &amp; R26)</f>
        <v>0</v>
      </c>
      <c r="T25" s="39" t="e">
        <f t="shared" ca="1" si="9"/>
        <v>#REF!</v>
      </c>
      <c r="U25" s="40" t="e">
        <f t="shared" ca="1" si="0"/>
        <v>#REF!</v>
      </c>
    </row>
    <row r="26" spans="1:21" x14ac:dyDescent="0.25">
      <c r="A26" s="34" t="s">
        <v>3488</v>
      </c>
      <c r="B26" s="34" t="s">
        <v>3490</v>
      </c>
      <c r="D26" s="32">
        <f t="shared" si="1"/>
        <v>0</v>
      </c>
      <c r="E26" s="3">
        <f>COUNTIF(Vertices[Degree], "&gt;= " &amp; D26) - COUNTIF(Vertices[Degree], "&gt;=" &amp; D27)</f>
        <v>0</v>
      </c>
      <c r="F26" s="37">
        <f t="shared" si="2"/>
        <v>25.116279069767444</v>
      </c>
      <c r="G26" s="38">
        <f>COUNTIF(Vertices[In-Degree], "&gt;= " &amp; F26) - COUNTIF(Vertices[In-Degree], "&gt;=" &amp; F27)</f>
        <v>0</v>
      </c>
      <c r="H26" s="37">
        <f t="shared" si="3"/>
        <v>2.2325581395348832</v>
      </c>
      <c r="I26" s="38">
        <f>COUNTIF(Vertices[Out-Degree], "&gt;= " &amp; H26) - COUNTIF(Vertices[Out-Degree], "&gt;=" &amp; H27)</f>
        <v>0</v>
      </c>
      <c r="J26" s="37">
        <f t="shared" si="4"/>
        <v>1105.1162790697674</v>
      </c>
      <c r="K26" s="38">
        <f>COUNTIF(Vertices[Betweenness Centrality], "&gt;= " &amp; J26) - COUNTIF(Vertices[Betweenness Centrality], "&gt;=" &amp; J27)</f>
        <v>0</v>
      </c>
      <c r="L26" s="37">
        <f t="shared" si="5"/>
        <v>0.55813953488372081</v>
      </c>
      <c r="M26" s="38">
        <f>COUNTIF(Vertices[Closeness Centrality], "&gt;= " &amp; L26) - COUNTIF(Vertices[Closeness Centrality], "&gt;=" &amp; L27)</f>
        <v>0</v>
      </c>
      <c r="N26" s="37">
        <f t="shared" si="6"/>
        <v>1.2133395348837204E-2</v>
      </c>
      <c r="O26" s="38">
        <f>COUNTIF(Vertices[Eigenvector Centrality], "&gt;= " &amp; N26) - COUNTIF(Vertices[Eigenvector Centrality], "&gt;=" &amp; N27)</f>
        <v>0</v>
      </c>
      <c r="P26" s="37">
        <f t="shared" si="7"/>
        <v>12.079751418604648</v>
      </c>
      <c r="Q26" s="38">
        <f>COUNTIF(Vertices[PageRank], "&gt;= " &amp; P26) - COUNTIF(Vertices[PageRank], "&gt;=" &amp; P27)</f>
        <v>0</v>
      </c>
      <c r="R26" s="37">
        <f t="shared" si="8"/>
        <v>0</v>
      </c>
      <c r="S26" s="43">
        <f>COUNTIF(Vertices[Clustering Coefficient], "&gt;= " &amp; R26) - COUNTIF(Vertices[Clustering Coefficient], "&gt;=" &amp; R27)</f>
        <v>0</v>
      </c>
      <c r="T26" s="37" t="e">
        <f t="shared" ca="1" si="9"/>
        <v>#REF!</v>
      </c>
      <c r="U26" s="38" t="e">
        <f t="shared" ca="1" si="0"/>
        <v>#REF!</v>
      </c>
    </row>
    <row r="27" spans="1:21" x14ac:dyDescent="0.25">
      <c r="D27" s="32">
        <f t="shared" si="1"/>
        <v>0</v>
      </c>
      <c r="E27" s="3">
        <f>COUNTIF(Vertices[Degree], "&gt;= " &amp; D27) - COUNTIF(Vertices[Degree], "&gt;=" &amp; D28)</f>
        <v>0</v>
      </c>
      <c r="F27" s="39">
        <f t="shared" si="2"/>
        <v>26.162790697674421</v>
      </c>
      <c r="G27" s="40">
        <f>COUNTIF(Vertices[In-Degree], "&gt;= " &amp; F27) - COUNTIF(Vertices[In-Degree], "&gt;=" &amp; F28)</f>
        <v>0</v>
      </c>
      <c r="H27" s="39">
        <f t="shared" si="3"/>
        <v>2.3255813953488369</v>
      </c>
      <c r="I27" s="40">
        <f>COUNTIF(Vertices[Out-Degree], "&gt;= " &amp; H27) - COUNTIF(Vertices[Out-Degree], "&gt;=" &amp; H28)</f>
        <v>0</v>
      </c>
      <c r="J27" s="39">
        <f t="shared" si="4"/>
        <v>1151.1627906976744</v>
      </c>
      <c r="K27" s="40">
        <f>COUNTIF(Vertices[Betweenness Centrality], "&gt;= " &amp; J27) - COUNTIF(Vertices[Betweenness Centrality], "&gt;=" &amp; J28)</f>
        <v>0</v>
      </c>
      <c r="L27" s="39">
        <f t="shared" si="5"/>
        <v>0.58139534883720922</v>
      </c>
      <c r="M27" s="40">
        <f>COUNTIF(Vertices[Closeness Centrality], "&gt;= " &amp; L27) - COUNTIF(Vertices[Closeness Centrality], "&gt;=" &amp; L28)</f>
        <v>0</v>
      </c>
      <c r="N27" s="39">
        <f t="shared" si="6"/>
        <v>1.2638953488372087E-2</v>
      </c>
      <c r="O27" s="40">
        <f>COUNTIF(Vertices[Eigenvector Centrality], "&gt;= " &amp; N27) - COUNTIF(Vertices[Eigenvector Centrality], "&gt;=" &amp; N28)</f>
        <v>0</v>
      </c>
      <c r="P27" s="39">
        <f t="shared" si="7"/>
        <v>12.560616186046508</v>
      </c>
      <c r="Q27" s="40">
        <f>COUNTIF(Vertices[PageRank], "&gt;= " &amp; P27) - COUNTIF(Vertices[PageRank], "&gt;=" &amp; P28)</f>
        <v>0</v>
      </c>
      <c r="R27" s="39">
        <f t="shared" si="8"/>
        <v>0</v>
      </c>
      <c r="S27" s="44">
        <f>COUNTIF(Vertices[Clustering Coefficient], "&gt;= " &amp; R27) - COUNTIF(Vertices[Clustering Coefficient], "&gt;=" &amp; R28)</f>
        <v>0</v>
      </c>
      <c r="T27" s="39" t="e">
        <f t="shared" ca="1" si="9"/>
        <v>#REF!</v>
      </c>
      <c r="U27" s="40" t="e">
        <f t="shared" ca="1" si="0"/>
        <v>#REF!</v>
      </c>
    </row>
    <row r="28" spans="1:21" x14ac:dyDescent="0.25">
      <c r="D28" s="32">
        <f t="shared" si="1"/>
        <v>0</v>
      </c>
      <c r="E28" s="3">
        <f>COUNTIF(Vertices[Degree], "&gt;= " &amp; D28) - COUNTIF(Vertices[Degree], "&gt;=" &amp; D29)</f>
        <v>0</v>
      </c>
      <c r="F28" s="37">
        <f t="shared" si="2"/>
        <v>27.209302325581397</v>
      </c>
      <c r="G28" s="38">
        <f>COUNTIF(Vertices[In-Degree], "&gt;= " &amp; F28) - COUNTIF(Vertices[In-Degree], "&gt;=" &amp; F29)</f>
        <v>0</v>
      </c>
      <c r="H28" s="37">
        <f t="shared" si="3"/>
        <v>2.4186046511627906</v>
      </c>
      <c r="I28" s="38">
        <f>COUNTIF(Vertices[Out-Degree], "&gt;= " &amp; H28) - COUNTIF(Vertices[Out-Degree], "&gt;=" &amp; H29)</f>
        <v>0</v>
      </c>
      <c r="J28" s="37">
        <f t="shared" si="4"/>
        <v>1197.2093023255813</v>
      </c>
      <c r="K28" s="38">
        <f>COUNTIF(Vertices[Betweenness Centrality], "&gt;= " &amp; J28) - COUNTIF(Vertices[Betweenness Centrality], "&gt;=" &amp; J29)</f>
        <v>0</v>
      </c>
      <c r="L28" s="37">
        <f t="shared" si="5"/>
        <v>0.60465116279069764</v>
      </c>
      <c r="M28" s="38">
        <f>COUNTIF(Vertices[Closeness Centrality], "&gt;= " &amp; L28) - COUNTIF(Vertices[Closeness Centrality], "&gt;=" &amp; L29)</f>
        <v>0</v>
      </c>
      <c r="N28" s="37">
        <f t="shared" si="6"/>
        <v>1.3144511627906971E-2</v>
      </c>
      <c r="O28" s="38">
        <f>COUNTIF(Vertices[Eigenvector Centrality], "&gt;= " &amp; N28) - COUNTIF(Vertices[Eigenvector Centrality], "&gt;=" &amp; N29)</f>
        <v>0</v>
      </c>
      <c r="P28" s="37">
        <f t="shared" si="7"/>
        <v>13.041480953488367</v>
      </c>
      <c r="Q28" s="38">
        <f>COUNTIF(Vertices[PageRank], "&gt;= " &amp; P28) - COUNTIF(Vertices[PageRank], "&gt;=" &amp; P29)</f>
        <v>0</v>
      </c>
      <c r="R28" s="37">
        <f t="shared" si="8"/>
        <v>0</v>
      </c>
      <c r="S28" s="43">
        <f>COUNTIF(Vertices[Clustering Coefficient], "&gt;= " &amp; R28) - COUNTIF(Vertices[Clustering Coefficient], "&gt;=" &amp; R29)</f>
        <v>0</v>
      </c>
      <c r="T28" s="37" t="e">
        <f t="shared" ca="1" si="9"/>
        <v>#REF!</v>
      </c>
      <c r="U28" s="38" t="e">
        <f t="shared" ca="1" si="0"/>
        <v>#REF!</v>
      </c>
    </row>
    <row r="29" spans="1:21" x14ac:dyDescent="0.25">
      <c r="A29" t="s">
        <v>159</v>
      </c>
      <c r="B29" t="s">
        <v>16</v>
      </c>
      <c r="D29" s="32">
        <f t="shared" si="1"/>
        <v>0</v>
      </c>
      <c r="E29" s="3">
        <f>COUNTIF(Vertices[Degree], "&gt;= " &amp; D29) - COUNTIF(Vertices[Degree], "&gt;=" &amp; D30)</f>
        <v>0</v>
      </c>
      <c r="F29" s="39">
        <f t="shared" si="2"/>
        <v>28.255813953488374</v>
      </c>
      <c r="G29" s="40">
        <f>COUNTIF(Vertices[In-Degree], "&gt;= " &amp; F29) - COUNTIF(Vertices[In-Degree], "&gt;=" &amp; F30)</f>
        <v>0</v>
      </c>
      <c r="H29" s="39">
        <f t="shared" si="3"/>
        <v>2.5116279069767442</v>
      </c>
      <c r="I29" s="40">
        <f>COUNTIF(Vertices[Out-Degree], "&gt;= " &amp; H29) - COUNTIF(Vertices[Out-Degree], "&gt;=" &amp; H30)</f>
        <v>0</v>
      </c>
      <c r="J29" s="39">
        <f t="shared" si="4"/>
        <v>1243.2558139534883</v>
      </c>
      <c r="K29" s="40">
        <f>COUNTIF(Vertices[Betweenness Centrality], "&gt;= " &amp; J29) - COUNTIF(Vertices[Betweenness Centrality], "&gt;=" &amp; J30)</f>
        <v>0</v>
      </c>
      <c r="L29" s="39">
        <f t="shared" si="5"/>
        <v>0.62790697674418605</v>
      </c>
      <c r="M29" s="40">
        <f>COUNTIF(Vertices[Closeness Centrality], "&gt;= " &amp; L29) - COUNTIF(Vertices[Closeness Centrality], "&gt;=" &amp; L30)</f>
        <v>0</v>
      </c>
      <c r="N29" s="39">
        <f t="shared" si="6"/>
        <v>1.3650069767441854E-2</v>
      </c>
      <c r="O29" s="40">
        <f>COUNTIF(Vertices[Eigenvector Centrality], "&gt;= " &amp; N29) - COUNTIF(Vertices[Eigenvector Centrality], "&gt;=" &amp; N30)</f>
        <v>0</v>
      </c>
      <c r="P29" s="39">
        <f t="shared" si="7"/>
        <v>13.522345720930227</v>
      </c>
      <c r="Q29" s="40">
        <f>COUNTIF(Vertices[PageRank], "&gt;= " &amp; P29) - COUNTIF(Vertices[PageRank], "&gt;=" &amp; P30)</f>
        <v>0</v>
      </c>
      <c r="R29" s="39">
        <f t="shared" si="8"/>
        <v>0</v>
      </c>
      <c r="S29" s="44">
        <f>COUNTIF(Vertices[Clustering Coefficient], "&gt;= " &amp; R29) - COUNTIF(Vertices[Clustering Coefficient], "&gt;=" &amp; R30)</f>
        <v>0</v>
      </c>
      <c r="T29" s="39" t="e">
        <f t="shared" ca="1" si="9"/>
        <v>#REF!</v>
      </c>
      <c r="U29" s="40" t="e">
        <f t="shared" ca="1" si="0"/>
        <v>#REF!</v>
      </c>
    </row>
    <row r="30" spans="1:21" x14ac:dyDescent="0.25">
      <c r="A30" s="33"/>
      <c r="B30" s="33"/>
      <c r="D30" s="32">
        <f t="shared" si="1"/>
        <v>0</v>
      </c>
      <c r="E30" s="3">
        <f>COUNTIF(Vertices[Degree], "&gt;= " &amp; D30) - COUNTIF(Vertices[Degree], "&gt;=" &amp; D31)</f>
        <v>0</v>
      </c>
      <c r="F30" s="37">
        <f t="shared" si="2"/>
        <v>29.302325581395351</v>
      </c>
      <c r="G30" s="38">
        <f>COUNTIF(Vertices[In-Degree], "&gt;= " &amp; F30) - COUNTIF(Vertices[In-Degree], "&gt;=" &amp; F31)</f>
        <v>0</v>
      </c>
      <c r="H30" s="37">
        <f t="shared" si="3"/>
        <v>2.6046511627906979</v>
      </c>
      <c r="I30" s="38">
        <f>COUNTIF(Vertices[Out-Degree], "&gt;= " &amp; H30) - COUNTIF(Vertices[Out-Degree], "&gt;=" &amp; H31)</f>
        <v>0</v>
      </c>
      <c r="J30" s="37">
        <f t="shared" si="4"/>
        <v>1289.3023255813953</v>
      </c>
      <c r="K30" s="38">
        <f>COUNTIF(Vertices[Betweenness Centrality], "&gt;= " &amp; J30) - COUNTIF(Vertices[Betweenness Centrality], "&gt;=" &amp; J31)</f>
        <v>0</v>
      </c>
      <c r="L30" s="37">
        <f t="shared" si="5"/>
        <v>0.65116279069767447</v>
      </c>
      <c r="M30" s="38">
        <f>COUNTIF(Vertices[Closeness Centrality], "&gt;= " &amp; L30) - COUNTIF(Vertices[Closeness Centrality], "&gt;=" &amp; L31)</f>
        <v>0</v>
      </c>
      <c r="N30" s="37">
        <f t="shared" si="6"/>
        <v>1.4155627906976737E-2</v>
      </c>
      <c r="O30" s="38">
        <f>COUNTIF(Vertices[Eigenvector Centrality], "&gt;= " &amp; N30) - COUNTIF(Vertices[Eigenvector Centrality], "&gt;=" &amp; N31)</f>
        <v>0</v>
      </c>
      <c r="P30" s="37">
        <f t="shared" si="7"/>
        <v>14.003210488372087</v>
      </c>
      <c r="Q30" s="38">
        <f>COUNTIF(Vertices[PageRank], "&gt;= " &amp; P30) - COUNTIF(Vertices[PageRank], "&gt;=" &amp; P31)</f>
        <v>0</v>
      </c>
      <c r="R30" s="37">
        <f t="shared" si="8"/>
        <v>0</v>
      </c>
      <c r="S30" s="43">
        <f>COUNTIF(Vertices[Clustering Coefficient], "&gt;= " &amp; R30) - COUNTIF(Vertices[Clustering Coefficient], "&gt;=" &amp; R31)</f>
        <v>0</v>
      </c>
      <c r="T30" s="37" t="e">
        <f t="shared" ca="1" si="9"/>
        <v>#REF!</v>
      </c>
      <c r="U30" s="38" t="e">
        <f t="shared" ca="1" si="0"/>
        <v>#REF!</v>
      </c>
    </row>
    <row r="31" spans="1:21" x14ac:dyDescent="0.25">
      <c r="D31" s="32">
        <f t="shared" si="1"/>
        <v>0</v>
      </c>
      <c r="E31" s="3">
        <f>COUNTIF(Vertices[Degree], "&gt;= " &amp; D31) - COUNTIF(Vertices[Degree], "&gt;=" &amp; D32)</f>
        <v>0</v>
      </c>
      <c r="F31" s="39">
        <f t="shared" si="2"/>
        <v>30.348837209302328</v>
      </c>
      <c r="G31" s="40">
        <f>COUNTIF(Vertices[In-Degree], "&gt;= " &amp; F31) - COUNTIF(Vertices[In-Degree], "&gt;=" &amp; F32)</f>
        <v>0</v>
      </c>
      <c r="H31" s="39">
        <f t="shared" si="3"/>
        <v>2.6976744186046515</v>
      </c>
      <c r="I31" s="40">
        <f>COUNTIF(Vertices[Out-Degree], "&gt;= " &amp; H31) - COUNTIF(Vertices[Out-Degree], "&gt;=" &amp; H32)</f>
        <v>0</v>
      </c>
      <c r="J31" s="39">
        <f t="shared" si="4"/>
        <v>1335.3488372093022</v>
      </c>
      <c r="K31" s="40">
        <f>COUNTIF(Vertices[Betweenness Centrality], "&gt;= " &amp; J31) - COUNTIF(Vertices[Betweenness Centrality], "&gt;=" &amp; J32)</f>
        <v>0</v>
      </c>
      <c r="L31" s="39">
        <f t="shared" si="5"/>
        <v>0.67441860465116288</v>
      </c>
      <c r="M31" s="40">
        <f>COUNTIF(Vertices[Closeness Centrality], "&gt;= " &amp; L31) - COUNTIF(Vertices[Closeness Centrality], "&gt;=" &amp; L32)</f>
        <v>0</v>
      </c>
      <c r="N31" s="39">
        <f t="shared" si="6"/>
        <v>1.4661186046511621E-2</v>
      </c>
      <c r="O31" s="40">
        <f>COUNTIF(Vertices[Eigenvector Centrality], "&gt;= " &amp; N31) - COUNTIF(Vertices[Eigenvector Centrality], "&gt;=" &amp; N32)</f>
        <v>0</v>
      </c>
      <c r="P31" s="39">
        <f t="shared" si="7"/>
        <v>14.484075255813947</v>
      </c>
      <c r="Q31" s="40">
        <f>COUNTIF(Vertices[PageRank], "&gt;= " &amp; P31) - COUNTIF(Vertices[PageRank], "&gt;=" &amp; P32)</f>
        <v>0</v>
      </c>
      <c r="R31" s="39">
        <f t="shared" si="8"/>
        <v>0</v>
      </c>
      <c r="S31" s="44">
        <f>COUNTIF(Vertices[Clustering Coefficient], "&gt;= " &amp; R31) - COUNTIF(Vertices[Clustering Coefficient], "&gt;=" &amp; R32)</f>
        <v>0</v>
      </c>
      <c r="T31" s="39" t="e">
        <f t="shared" ca="1" si="9"/>
        <v>#REF!</v>
      </c>
      <c r="U31" s="40" t="e">
        <f t="shared" ca="1" si="0"/>
        <v>#REF!</v>
      </c>
    </row>
    <row r="32" spans="1:21" x14ac:dyDescent="0.25">
      <c r="D32" s="32">
        <f t="shared" si="1"/>
        <v>0</v>
      </c>
      <c r="E32" s="3">
        <f>COUNTIF(Vertices[Degree], "&gt;= " &amp; D32) - COUNTIF(Vertices[Degree], "&gt;=" &amp; D33)</f>
        <v>0</v>
      </c>
      <c r="F32" s="37">
        <f t="shared" si="2"/>
        <v>31.395348837209305</v>
      </c>
      <c r="G32" s="38">
        <f>COUNTIF(Vertices[In-Degree], "&gt;= " &amp; F32) - COUNTIF(Vertices[In-Degree], "&gt;=" &amp; F33)</f>
        <v>0</v>
      </c>
      <c r="H32" s="37">
        <f t="shared" si="3"/>
        <v>2.7906976744186052</v>
      </c>
      <c r="I32" s="38">
        <f>COUNTIF(Vertices[Out-Degree], "&gt;= " &amp; H32) - COUNTIF(Vertices[Out-Degree], "&gt;=" &amp; H33)</f>
        <v>0</v>
      </c>
      <c r="J32" s="37">
        <f t="shared" si="4"/>
        <v>1381.3953488372092</v>
      </c>
      <c r="K32" s="38">
        <f>COUNTIF(Vertices[Betweenness Centrality], "&gt;= " &amp; J32) - COUNTIF(Vertices[Betweenness Centrality], "&gt;=" &amp; J33)</f>
        <v>0</v>
      </c>
      <c r="L32" s="37">
        <f t="shared" si="5"/>
        <v>0.69767441860465129</v>
      </c>
      <c r="M32" s="38">
        <f>COUNTIF(Vertices[Closeness Centrality], "&gt;= " &amp; L32) - COUNTIF(Vertices[Closeness Centrality], "&gt;=" &amp; L33)</f>
        <v>0</v>
      </c>
      <c r="N32" s="37">
        <f t="shared" si="6"/>
        <v>1.5166744186046504E-2</v>
      </c>
      <c r="O32" s="38">
        <f>COUNTIF(Vertices[Eigenvector Centrality], "&gt;= " &amp; N32) - COUNTIF(Vertices[Eigenvector Centrality], "&gt;=" &amp; N33)</f>
        <v>0</v>
      </c>
      <c r="P32" s="37">
        <f t="shared" si="7"/>
        <v>14.964940023255807</v>
      </c>
      <c r="Q32" s="38">
        <f>COUNTIF(Vertices[PageRank], "&gt;= " &amp; P32) - COUNTIF(Vertices[PageRank], "&gt;=" &amp; P33)</f>
        <v>0</v>
      </c>
      <c r="R32" s="37">
        <f t="shared" si="8"/>
        <v>0</v>
      </c>
      <c r="S32" s="43">
        <f>COUNTIF(Vertices[Clustering Coefficient], "&gt;= " &amp; R32) - COUNTIF(Vertices[Clustering Coefficient], "&gt;=" &amp; R33)</f>
        <v>0</v>
      </c>
      <c r="T32" s="37" t="e">
        <f t="shared" ca="1" si="9"/>
        <v>#REF!</v>
      </c>
      <c r="U32" s="38" t="e">
        <f t="shared" ca="1" si="0"/>
        <v>#REF!</v>
      </c>
    </row>
    <row r="33" spans="1:21" x14ac:dyDescent="0.25">
      <c r="D33" s="32">
        <f t="shared" si="1"/>
        <v>0</v>
      </c>
      <c r="E33" s="3">
        <f>COUNTIF(Vertices[Degree], "&gt;= " &amp; D33) - COUNTIF(Vertices[Degree], "&gt;=" &amp; D34)</f>
        <v>0</v>
      </c>
      <c r="F33" s="39">
        <f t="shared" si="2"/>
        <v>32.441860465116278</v>
      </c>
      <c r="G33" s="40">
        <f>COUNTIF(Vertices[In-Degree], "&gt;= " &amp; F33) - COUNTIF(Vertices[In-Degree], "&gt;=" &amp; F34)</f>
        <v>0</v>
      </c>
      <c r="H33" s="39">
        <f t="shared" si="3"/>
        <v>2.8837209302325588</v>
      </c>
      <c r="I33" s="40">
        <f>COUNTIF(Vertices[Out-Degree], "&gt;= " &amp; H33) - COUNTIF(Vertices[Out-Degree], "&gt;=" &amp; H34)</f>
        <v>0</v>
      </c>
      <c r="J33" s="39">
        <f t="shared" si="4"/>
        <v>1427.4418604651162</v>
      </c>
      <c r="K33" s="40">
        <f>COUNTIF(Vertices[Betweenness Centrality], "&gt;= " &amp; J33) - COUNTIF(Vertices[Betweenness Centrality], "&gt;=" &amp; J34)</f>
        <v>0</v>
      </c>
      <c r="L33" s="39">
        <f t="shared" si="5"/>
        <v>0.72093023255813971</v>
      </c>
      <c r="M33" s="40">
        <f>COUNTIF(Vertices[Closeness Centrality], "&gt;= " &amp; L33) - COUNTIF(Vertices[Closeness Centrality], "&gt;=" &amp; L34)</f>
        <v>0</v>
      </c>
      <c r="N33" s="39">
        <f t="shared" si="6"/>
        <v>1.5672302325581387E-2</v>
      </c>
      <c r="O33" s="40">
        <f>COUNTIF(Vertices[Eigenvector Centrality], "&gt;= " &amp; N33) - COUNTIF(Vertices[Eigenvector Centrality], "&gt;=" &amp; N34)</f>
        <v>0</v>
      </c>
      <c r="P33" s="39">
        <f t="shared" si="7"/>
        <v>15.445804790697666</v>
      </c>
      <c r="Q33" s="40">
        <f>COUNTIF(Vertices[PageRank], "&gt;= " &amp; P33) - COUNTIF(Vertices[PageRank], "&gt;=" &amp; P34)</f>
        <v>0</v>
      </c>
      <c r="R33" s="39">
        <f t="shared" si="8"/>
        <v>0</v>
      </c>
      <c r="S33" s="44">
        <f>COUNTIF(Vertices[Clustering Coefficient], "&gt;= " &amp; R33) - COUNTIF(Vertices[Clustering Coefficient], "&gt;=" &amp; R34)</f>
        <v>0</v>
      </c>
      <c r="T33" s="39" t="e">
        <f t="shared" ca="1" si="9"/>
        <v>#REF!</v>
      </c>
      <c r="U33" s="40" t="e">
        <f t="shared" ca="1" si="0"/>
        <v>#REF!</v>
      </c>
    </row>
    <row r="34" spans="1:21" x14ac:dyDescent="0.25">
      <c r="D34" s="32">
        <f t="shared" si="1"/>
        <v>0</v>
      </c>
      <c r="E34" s="3">
        <f>COUNTIF(Vertices[Degree], "&gt;= " &amp; D34) - COUNTIF(Vertices[Degree], "&gt;=" &amp; D35)</f>
        <v>0</v>
      </c>
      <c r="F34" s="37">
        <f t="shared" si="2"/>
        <v>33.488372093023258</v>
      </c>
      <c r="G34" s="38">
        <f>COUNTIF(Vertices[In-Degree], "&gt;= " &amp; F34) - COUNTIF(Vertices[In-Degree], "&gt;=" &amp; F35)</f>
        <v>0</v>
      </c>
      <c r="H34" s="37">
        <f t="shared" si="3"/>
        <v>2.9767441860465125</v>
      </c>
      <c r="I34" s="38">
        <f>COUNTIF(Vertices[Out-Degree], "&gt;= " &amp; H34) - COUNTIF(Vertices[Out-Degree], "&gt;=" &amp; H35)</f>
        <v>3</v>
      </c>
      <c r="J34" s="37">
        <f t="shared" si="4"/>
        <v>1473.4883720930231</v>
      </c>
      <c r="K34" s="38">
        <f>COUNTIF(Vertices[Betweenness Centrality], "&gt;= " &amp; J34) - COUNTIF(Vertices[Betweenness Centrality], "&gt;=" &amp; J35)</f>
        <v>0</v>
      </c>
      <c r="L34" s="37">
        <f t="shared" si="5"/>
        <v>0.74418604651162812</v>
      </c>
      <c r="M34" s="38">
        <f>COUNTIF(Vertices[Closeness Centrality], "&gt;= " &amp; L34) - COUNTIF(Vertices[Closeness Centrality], "&gt;=" &amp; L35)</f>
        <v>0</v>
      </c>
      <c r="N34" s="37">
        <f t="shared" si="6"/>
        <v>1.6177860465116271E-2</v>
      </c>
      <c r="O34" s="38">
        <f>COUNTIF(Vertices[Eigenvector Centrality], "&gt;= " &amp; N34) - COUNTIF(Vertices[Eigenvector Centrality], "&gt;=" &amp; N35)</f>
        <v>0</v>
      </c>
      <c r="P34" s="37">
        <f t="shared" si="7"/>
        <v>15.926669558139526</v>
      </c>
      <c r="Q34" s="38">
        <f>COUNTIF(Vertices[PageRank], "&gt;= " &amp; P34) - COUNTIF(Vertices[PageRank], "&gt;=" &amp; P35)</f>
        <v>0</v>
      </c>
      <c r="R34" s="37">
        <f t="shared" si="8"/>
        <v>0</v>
      </c>
      <c r="S34" s="43">
        <f>COUNTIF(Vertices[Clustering Coefficient], "&gt;= " &amp; R34) - COUNTIF(Vertices[Clustering Coefficient], "&gt;=" &amp; R35)</f>
        <v>0</v>
      </c>
      <c r="T34" s="37" t="e">
        <f t="shared" ca="1" si="9"/>
        <v>#REF!</v>
      </c>
      <c r="U34" s="38" t="e">
        <f t="shared" ca="1" si="0"/>
        <v>#REF!</v>
      </c>
    </row>
    <row r="35" spans="1:21" x14ac:dyDescent="0.25">
      <c r="D35" s="32">
        <f t="shared" si="1"/>
        <v>0</v>
      </c>
      <c r="E35" s="3">
        <f>COUNTIF(Vertices[Degree], "&gt;= " &amp; D35) - COUNTIF(Vertices[Degree], "&gt;=" &amp; D36)</f>
        <v>0</v>
      </c>
      <c r="F35" s="39">
        <f t="shared" si="2"/>
        <v>34.534883720930239</v>
      </c>
      <c r="G35" s="40">
        <f>COUNTIF(Vertices[In-Degree], "&gt;= " &amp; F35) - COUNTIF(Vertices[In-Degree], "&gt;=" &amp; F36)</f>
        <v>0</v>
      </c>
      <c r="H35" s="39">
        <f t="shared" si="3"/>
        <v>3.0697674418604661</v>
      </c>
      <c r="I35" s="40">
        <f>COUNTIF(Vertices[Out-Degree], "&gt;= " &amp; H35) - COUNTIF(Vertices[Out-Degree], "&gt;=" &amp; H36)</f>
        <v>0</v>
      </c>
      <c r="J35" s="39">
        <f t="shared" si="4"/>
        <v>1519.5348837209301</v>
      </c>
      <c r="K35" s="40">
        <f>COUNTIF(Vertices[Betweenness Centrality], "&gt;= " &amp; J35) - COUNTIF(Vertices[Betweenness Centrality], "&gt;=" &amp; J36)</f>
        <v>0</v>
      </c>
      <c r="L35" s="39">
        <f t="shared" si="5"/>
        <v>0.76744186046511653</v>
      </c>
      <c r="M35" s="40">
        <f>COUNTIF(Vertices[Closeness Centrality], "&gt;= " &amp; L35) - COUNTIF(Vertices[Closeness Centrality], "&gt;=" &amp; L36)</f>
        <v>0</v>
      </c>
      <c r="N35" s="39">
        <f t="shared" si="6"/>
        <v>1.6683418604651154E-2</v>
      </c>
      <c r="O35" s="40">
        <f>COUNTIF(Vertices[Eigenvector Centrality], "&gt;= " &amp; N35) - COUNTIF(Vertices[Eigenvector Centrality], "&gt;=" &amp; N36)</f>
        <v>0</v>
      </c>
      <c r="P35" s="39">
        <f t="shared" si="7"/>
        <v>16.407534325581388</v>
      </c>
      <c r="Q35" s="40">
        <f>COUNTIF(Vertices[PageRank], "&gt;= " &amp; P35) - COUNTIF(Vertices[PageRank], "&gt;=" &amp; P36)</f>
        <v>0</v>
      </c>
      <c r="R35" s="39">
        <f t="shared" si="8"/>
        <v>0</v>
      </c>
      <c r="S35" s="44">
        <f>COUNTIF(Vertices[Clustering Coefficient], "&gt;= " &amp; R35) - COUNTIF(Vertices[Clustering Coefficient], "&gt;=" &amp; R36)</f>
        <v>0</v>
      </c>
      <c r="T35" s="39" t="e">
        <f t="shared" ca="1" si="9"/>
        <v>#REF!</v>
      </c>
      <c r="U35" s="40" t="e">
        <f t="shared" ca="1" si="0"/>
        <v>#REF!</v>
      </c>
    </row>
    <row r="36" spans="1:21" x14ac:dyDescent="0.25">
      <c r="D36" s="32">
        <f t="shared" si="1"/>
        <v>0</v>
      </c>
      <c r="E36" s="3">
        <f>COUNTIF(Vertices[Degree], "&gt;= " &amp; D36) - COUNTIF(Vertices[Degree], "&gt;=" &amp; D37)</f>
        <v>0</v>
      </c>
      <c r="F36" s="37">
        <f t="shared" si="2"/>
        <v>35.581395348837219</v>
      </c>
      <c r="G36" s="38">
        <f>COUNTIF(Vertices[In-Degree], "&gt;= " &amp; F36) - COUNTIF(Vertices[In-Degree], "&gt;=" &amp; F37)</f>
        <v>0</v>
      </c>
      <c r="H36" s="37">
        <f t="shared" si="3"/>
        <v>3.1627906976744198</v>
      </c>
      <c r="I36" s="38">
        <f>COUNTIF(Vertices[Out-Degree], "&gt;= " &amp; H36) - COUNTIF(Vertices[Out-Degree], "&gt;=" &amp; H37)</f>
        <v>0</v>
      </c>
      <c r="J36" s="37">
        <f t="shared" si="4"/>
        <v>1565.5813953488371</v>
      </c>
      <c r="K36" s="38">
        <f>COUNTIF(Vertices[Betweenness Centrality], "&gt;= " &amp; J36) - COUNTIF(Vertices[Betweenness Centrality], "&gt;=" &amp; J37)</f>
        <v>0</v>
      </c>
      <c r="L36" s="37">
        <f t="shared" si="5"/>
        <v>0.79069767441860495</v>
      </c>
      <c r="M36" s="38">
        <f>COUNTIF(Vertices[Closeness Centrality], "&gt;= " &amp; L36) - COUNTIF(Vertices[Closeness Centrality], "&gt;=" &amp; L37)</f>
        <v>0</v>
      </c>
      <c r="N36" s="37">
        <f t="shared" si="6"/>
        <v>1.7188976744186037E-2</v>
      </c>
      <c r="O36" s="38">
        <f>COUNTIF(Vertices[Eigenvector Centrality], "&gt;= " &amp; N36) - COUNTIF(Vertices[Eigenvector Centrality], "&gt;=" &amp; N37)</f>
        <v>0</v>
      </c>
      <c r="P36" s="37">
        <f t="shared" si="7"/>
        <v>16.888399093023249</v>
      </c>
      <c r="Q36" s="38">
        <f>COUNTIF(Vertices[PageRank], "&gt;= " &amp; P36) - COUNTIF(Vertices[PageRank], "&gt;=" &amp; P37)</f>
        <v>0</v>
      </c>
      <c r="R36" s="37">
        <f t="shared" si="8"/>
        <v>0</v>
      </c>
      <c r="S36" s="43">
        <f>COUNTIF(Vertices[Clustering Coefficient], "&gt;= " &amp; R36) - COUNTIF(Vertices[Clustering Coefficient], "&gt;=" &amp; R37)</f>
        <v>0</v>
      </c>
      <c r="T36" s="37" t="e">
        <f t="shared" ca="1" si="9"/>
        <v>#REF!</v>
      </c>
      <c r="U36" s="38" t="e">
        <f t="shared" ca="1" si="0"/>
        <v>#REF!</v>
      </c>
    </row>
    <row r="37" spans="1:21" x14ac:dyDescent="0.25">
      <c r="D37" s="32">
        <f t="shared" si="1"/>
        <v>0</v>
      </c>
      <c r="E37" s="3">
        <f>COUNTIF(Vertices[Degree], "&gt;= " &amp; D37) - COUNTIF(Vertices[Degree], "&gt;=" &amp; D38)</f>
        <v>0</v>
      </c>
      <c r="F37" s="39">
        <f t="shared" si="2"/>
        <v>36.6279069767442</v>
      </c>
      <c r="G37" s="40">
        <f>COUNTIF(Vertices[In-Degree], "&gt;= " &amp; F37) - COUNTIF(Vertices[In-Degree], "&gt;=" &amp; F38)</f>
        <v>0</v>
      </c>
      <c r="H37" s="39">
        <f t="shared" si="3"/>
        <v>3.2558139534883734</v>
      </c>
      <c r="I37" s="40">
        <f>COUNTIF(Vertices[Out-Degree], "&gt;= " &amp; H37) - COUNTIF(Vertices[Out-Degree], "&gt;=" &amp; H38)</f>
        <v>0</v>
      </c>
      <c r="J37" s="39">
        <f t="shared" si="4"/>
        <v>1611.627906976744</v>
      </c>
      <c r="K37" s="40">
        <f>COUNTIF(Vertices[Betweenness Centrality], "&gt;= " &amp; J37) - COUNTIF(Vertices[Betweenness Centrality], "&gt;=" &amp; J38)</f>
        <v>0</v>
      </c>
      <c r="L37" s="39">
        <f t="shared" si="5"/>
        <v>0.81395348837209336</v>
      </c>
      <c r="M37" s="40">
        <f>COUNTIF(Vertices[Closeness Centrality], "&gt;= " &amp; L37) - COUNTIF(Vertices[Closeness Centrality], "&gt;=" &amp; L38)</f>
        <v>0</v>
      </c>
      <c r="N37" s="39">
        <f t="shared" si="6"/>
        <v>1.7694534883720921E-2</v>
      </c>
      <c r="O37" s="40">
        <f>COUNTIF(Vertices[Eigenvector Centrality], "&gt;= " &amp; N37) - COUNTIF(Vertices[Eigenvector Centrality], "&gt;=" &amp; N38)</f>
        <v>0</v>
      </c>
      <c r="P37" s="39">
        <f t="shared" si="7"/>
        <v>17.369263860465111</v>
      </c>
      <c r="Q37" s="40">
        <f>COUNTIF(Vertices[PageRank], "&gt;= " &amp; P37) - COUNTIF(Vertices[PageRank], "&gt;=" &amp; P38)</f>
        <v>0</v>
      </c>
      <c r="R37" s="39">
        <f t="shared" si="8"/>
        <v>0</v>
      </c>
      <c r="S37" s="44">
        <f>COUNTIF(Vertices[Clustering Coefficient], "&gt;= " &amp; R37) - COUNTIF(Vertices[Clustering Coefficient], "&gt;=" &amp; R38)</f>
        <v>0</v>
      </c>
      <c r="T37" s="39" t="e">
        <f t="shared" ca="1" si="9"/>
        <v>#REF!</v>
      </c>
      <c r="U37" s="40" t="e">
        <f t="shared" ca="1" si="0"/>
        <v>#REF!</v>
      </c>
    </row>
    <row r="38" spans="1:21" x14ac:dyDescent="0.25">
      <c r="D38" s="32">
        <f t="shared" si="1"/>
        <v>0</v>
      </c>
      <c r="E38" s="3">
        <f>COUNTIF(Vertices[Degree], "&gt;= " &amp; D38) - COUNTIF(Vertices[Degree], "&gt;=" &amp; D39)</f>
        <v>0</v>
      </c>
      <c r="F38" s="37">
        <f t="shared" si="2"/>
        <v>37.67441860465118</v>
      </c>
      <c r="G38" s="38">
        <f>COUNTIF(Vertices[In-Degree], "&gt;= " &amp; F38) - COUNTIF(Vertices[In-Degree], "&gt;=" &amp; F39)</f>
        <v>0</v>
      </c>
      <c r="H38" s="37">
        <f t="shared" si="3"/>
        <v>3.3488372093023271</v>
      </c>
      <c r="I38" s="38">
        <f>COUNTIF(Vertices[Out-Degree], "&gt;= " &amp; H38) - COUNTIF(Vertices[Out-Degree], "&gt;=" &amp; H39)</f>
        <v>0</v>
      </c>
      <c r="J38" s="37">
        <f t="shared" si="4"/>
        <v>1657.674418604651</v>
      </c>
      <c r="K38" s="38">
        <f>COUNTIF(Vertices[Betweenness Centrality], "&gt;= " &amp; J38) - COUNTIF(Vertices[Betweenness Centrality], "&gt;=" &amp; J39)</f>
        <v>0</v>
      </c>
      <c r="L38" s="37">
        <f t="shared" si="5"/>
        <v>0.83720930232558177</v>
      </c>
      <c r="M38" s="38">
        <f>COUNTIF(Vertices[Closeness Centrality], "&gt;= " &amp; L38) - COUNTIF(Vertices[Closeness Centrality], "&gt;=" &amp; L39)</f>
        <v>0</v>
      </c>
      <c r="N38" s="37">
        <f t="shared" si="6"/>
        <v>1.8200093023255804E-2</v>
      </c>
      <c r="O38" s="38">
        <f>COUNTIF(Vertices[Eigenvector Centrality], "&gt;= " &amp; N38) - COUNTIF(Vertices[Eigenvector Centrality], "&gt;=" &amp; N39)</f>
        <v>0</v>
      </c>
      <c r="P38" s="37">
        <f t="shared" si="7"/>
        <v>17.850128627906972</v>
      </c>
      <c r="Q38" s="38">
        <f>COUNTIF(Vertices[PageRank], "&gt;= " &amp; P38) - COUNTIF(Vertices[PageRank], "&gt;=" &amp; P39)</f>
        <v>0</v>
      </c>
      <c r="R38" s="37">
        <f t="shared" si="8"/>
        <v>0</v>
      </c>
      <c r="S38" s="43">
        <f>COUNTIF(Vertices[Clustering Coefficient], "&gt;= " &amp; R38) - COUNTIF(Vertices[Clustering Coefficient], "&gt;=" &amp; R39)</f>
        <v>0</v>
      </c>
      <c r="T38" s="37" t="e">
        <f t="shared" ca="1" si="9"/>
        <v>#REF!</v>
      </c>
      <c r="U38" s="38" t="e">
        <f t="shared" ca="1" si="0"/>
        <v>#REF!</v>
      </c>
    </row>
    <row r="39" spans="1:21" x14ac:dyDescent="0.25">
      <c r="D39" s="32">
        <f t="shared" si="1"/>
        <v>0</v>
      </c>
      <c r="E39" s="3">
        <f>COUNTIF(Vertices[Degree], "&gt;= " &amp; D39) - COUNTIF(Vertices[Degree], "&gt;=" &amp; D40)</f>
        <v>0</v>
      </c>
      <c r="F39" s="39">
        <f t="shared" si="2"/>
        <v>38.72093023255816</v>
      </c>
      <c r="G39" s="40">
        <f>COUNTIF(Vertices[In-Degree], "&gt;= " &amp; F39) - COUNTIF(Vertices[In-Degree], "&gt;=" &amp; F40)</f>
        <v>0</v>
      </c>
      <c r="H39" s="39">
        <f t="shared" si="3"/>
        <v>3.4418604651162807</v>
      </c>
      <c r="I39" s="40">
        <f>COUNTIF(Vertices[Out-Degree], "&gt;= " &amp; H39) - COUNTIF(Vertices[Out-Degree], "&gt;=" &amp; H40)</f>
        <v>0</v>
      </c>
      <c r="J39" s="39">
        <f t="shared" si="4"/>
        <v>1703.720930232558</v>
      </c>
      <c r="K39" s="40">
        <f>COUNTIF(Vertices[Betweenness Centrality], "&gt;= " &amp; J39) - COUNTIF(Vertices[Betweenness Centrality], "&gt;=" &amp; J40)</f>
        <v>0</v>
      </c>
      <c r="L39" s="39">
        <f t="shared" si="5"/>
        <v>0.86046511627907019</v>
      </c>
      <c r="M39" s="40">
        <f>COUNTIF(Vertices[Closeness Centrality], "&gt;= " &amp; L39) - COUNTIF(Vertices[Closeness Centrality], "&gt;=" &amp; L40)</f>
        <v>0</v>
      </c>
      <c r="N39" s="39">
        <f t="shared" si="6"/>
        <v>1.8705651162790687E-2</v>
      </c>
      <c r="O39" s="40">
        <f>COUNTIF(Vertices[Eigenvector Centrality], "&gt;= " &amp; N39) - COUNTIF(Vertices[Eigenvector Centrality], "&gt;=" &amp; N40)</f>
        <v>0</v>
      </c>
      <c r="P39" s="39">
        <f t="shared" si="7"/>
        <v>18.330993395348834</v>
      </c>
      <c r="Q39" s="40">
        <f>COUNTIF(Vertices[PageRank], "&gt;= " &amp; P39) - COUNTIF(Vertices[PageRank], "&gt;=" &amp; P40)</f>
        <v>0</v>
      </c>
      <c r="R39" s="39">
        <f t="shared" si="8"/>
        <v>0</v>
      </c>
      <c r="S39" s="44">
        <f>COUNTIF(Vertices[Clustering Coefficient], "&gt;= " &amp; R39) - COUNTIF(Vertices[Clustering Coefficient], "&gt;=" &amp; R40)</f>
        <v>0</v>
      </c>
      <c r="T39" s="39" t="e">
        <f t="shared" ca="1" si="9"/>
        <v>#REF!</v>
      </c>
      <c r="U39" s="40" t="e">
        <f t="shared" ca="1" si="0"/>
        <v>#REF!</v>
      </c>
    </row>
    <row r="40" spans="1:21" x14ac:dyDescent="0.25">
      <c r="D40" s="32">
        <f t="shared" si="1"/>
        <v>0</v>
      </c>
      <c r="E40" s="3">
        <f>COUNTIF(Vertices[Degree], "&gt;= " &amp; D40) - COUNTIF(Vertices[Degree], "&gt;=" &amp; D41)</f>
        <v>0</v>
      </c>
      <c r="F40" s="37">
        <f t="shared" si="2"/>
        <v>39.767441860465141</v>
      </c>
      <c r="G40" s="38">
        <f>COUNTIF(Vertices[In-Degree], "&gt;= " &amp; F40) - COUNTIF(Vertices[In-Degree], "&gt;=" &amp; F41)</f>
        <v>0</v>
      </c>
      <c r="H40" s="37">
        <f t="shared" si="3"/>
        <v>3.5348837209302344</v>
      </c>
      <c r="I40" s="38">
        <f>COUNTIF(Vertices[Out-Degree], "&gt;= " &amp; H40) - COUNTIF(Vertices[Out-Degree], "&gt;=" &amp; H41)</f>
        <v>0</v>
      </c>
      <c r="J40" s="37">
        <f t="shared" si="4"/>
        <v>1749.7674418604649</v>
      </c>
      <c r="K40" s="38">
        <f>COUNTIF(Vertices[Betweenness Centrality], "&gt;= " &amp; J40) - COUNTIF(Vertices[Betweenness Centrality], "&gt;=" &amp; J41)</f>
        <v>0</v>
      </c>
      <c r="L40" s="37">
        <f t="shared" si="5"/>
        <v>0.8837209302325586</v>
      </c>
      <c r="M40" s="38">
        <f>COUNTIF(Vertices[Closeness Centrality], "&gt;= " &amp; L40) - COUNTIF(Vertices[Closeness Centrality], "&gt;=" &amp; L41)</f>
        <v>0</v>
      </c>
      <c r="N40" s="37">
        <f t="shared" si="6"/>
        <v>1.9211209302325571E-2</v>
      </c>
      <c r="O40" s="38">
        <f>COUNTIF(Vertices[Eigenvector Centrality], "&gt;= " &amp; N40) - COUNTIF(Vertices[Eigenvector Centrality], "&gt;=" &amp; N41)</f>
        <v>0</v>
      </c>
      <c r="P40" s="37">
        <f t="shared" si="7"/>
        <v>18.811858162790696</v>
      </c>
      <c r="Q40" s="38">
        <f>COUNTIF(Vertices[PageRank], "&gt;= " &amp; P40) - COUNTIF(Vertices[PageRank], "&gt;=" &amp; P41)</f>
        <v>0</v>
      </c>
      <c r="R40" s="37">
        <f t="shared" si="8"/>
        <v>0</v>
      </c>
      <c r="S40" s="43">
        <f>COUNTIF(Vertices[Clustering Coefficient], "&gt;= " &amp; R40) - COUNTIF(Vertices[Clustering Coefficient], "&gt;=" &amp; R41)</f>
        <v>0</v>
      </c>
      <c r="T40" s="37" t="e">
        <f t="shared" ca="1" si="9"/>
        <v>#REF!</v>
      </c>
      <c r="U40" s="38" t="e">
        <f t="shared" ca="1" si="0"/>
        <v>#REF!</v>
      </c>
    </row>
    <row r="41" spans="1:21" x14ac:dyDescent="0.25">
      <c r="D41" s="32">
        <f t="shared" si="1"/>
        <v>0</v>
      </c>
      <c r="E41" s="3">
        <f>COUNTIF(Vertices[Degree], "&gt;= " &amp; D41) - COUNTIF(Vertices[Degree], "&gt;=" &amp; D42)</f>
        <v>0</v>
      </c>
      <c r="F41" s="39">
        <f t="shared" si="2"/>
        <v>40.813953488372121</v>
      </c>
      <c r="G41" s="40">
        <f>COUNTIF(Vertices[In-Degree], "&gt;= " &amp; F41) - COUNTIF(Vertices[In-Degree], "&gt;=" &amp; F42)</f>
        <v>0</v>
      </c>
      <c r="H41" s="39">
        <f t="shared" si="3"/>
        <v>3.6279069767441881</v>
      </c>
      <c r="I41" s="40">
        <f>COUNTIF(Vertices[Out-Degree], "&gt;= " &amp; H41) - COUNTIF(Vertices[Out-Degree], "&gt;=" &amp; H42)</f>
        <v>0</v>
      </c>
      <c r="J41" s="39">
        <f t="shared" si="4"/>
        <v>1795.8139534883719</v>
      </c>
      <c r="K41" s="40">
        <f>COUNTIF(Vertices[Betweenness Centrality], "&gt;= " &amp; J41) - COUNTIF(Vertices[Betweenness Centrality], "&gt;=" &amp; J42)</f>
        <v>0</v>
      </c>
      <c r="L41" s="39">
        <f t="shared" si="5"/>
        <v>0.90697674418604701</v>
      </c>
      <c r="M41" s="40">
        <f>COUNTIF(Vertices[Closeness Centrality], "&gt;= " &amp; L41) - COUNTIF(Vertices[Closeness Centrality], "&gt;=" &amp; L42)</f>
        <v>0</v>
      </c>
      <c r="N41" s="39">
        <f t="shared" si="6"/>
        <v>1.9716767441860454E-2</v>
      </c>
      <c r="O41" s="40">
        <f>COUNTIF(Vertices[Eigenvector Centrality], "&gt;= " &amp; N41) - COUNTIF(Vertices[Eigenvector Centrality], "&gt;=" &amp; N42)</f>
        <v>0</v>
      </c>
      <c r="P41" s="39">
        <f t="shared" si="7"/>
        <v>19.292722930232557</v>
      </c>
      <c r="Q41" s="40">
        <f>COUNTIF(Vertices[PageRank], "&gt;= " &amp; P41) - COUNTIF(Vertices[PageRank], "&gt;=" &amp; P42)</f>
        <v>0</v>
      </c>
      <c r="R41" s="39">
        <f t="shared" si="8"/>
        <v>0</v>
      </c>
      <c r="S41" s="44">
        <f>COUNTIF(Vertices[Clustering Coefficient], "&gt;= " &amp; R41) - COUNTIF(Vertices[Clustering Coefficient], "&gt;=" &amp; R42)</f>
        <v>0</v>
      </c>
      <c r="T41" s="39" t="e">
        <f t="shared" ca="1" si="9"/>
        <v>#REF!</v>
      </c>
      <c r="U41" s="40" t="e">
        <f t="shared" ca="1" si="0"/>
        <v>#REF!</v>
      </c>
    </row>
    <row r="42" spans="1:21" x14ac:dyDescent="0.25">
      <c r="D42" s="32">
        <f t="shared" si="1"/>
        <v>0</v>
      </c>
      <c r="E42" s="3">
        <f>COUNTIF(Vertices[Degree], "&gt;= " &amp; D42) - COUNTIF(Vertices[Degree], "&gt;=" &amp; D43)</f>
        <v>0</v>
      </c>
      <c r="F42" s="37">
        <f t="shared" si="2"/>
        <v>41.860465116279101</v>
      </c>
      <c r="G42" s="38">
        <f>COUNTIF(Vertices[In-Degree], "&gt;= " &amp; F42) - COUNTIF(Vertices[In-Degree], "&gt;=" &amp; F43)</f>
        <v>0</v>
      </c>
      <c r="H42" s="37">
        <f t="shared" si="3"/>
        <v>3.7209302325581417</v>
      </c>
      <c r="I42" s="38">
        <f>COUNTIF(Vertices[Out-Degree], "&gt;= " &amp; H42) - COUNTIF(Vertices[Out-Degree], "&gt;=" &amp; H43)</f>
        <v>0</v>
      </c>
      <c r="J42" s="37">
        <f t="shared" si="4"/>
        <v>1841.8604651162789</v>
      </c>
      <c r="K42" s="38">
        <f>COUNTIF(Vertices[Betweenness Centrality], "&gt;= " &amp; J42) - COUNTIF(Vertices[Betweenness Centrality], "&gt;=" &amp; J43)</f>
        <v>0</v>
      </c>
      <c r="L42" s="37">
        <f t="shared" si="5"/>
        <v>0.93023255813953543</v>
      </c>
      <c r="M42" s="38">
        <f>COUNTIF(Vertices[Closeness Centrality], "&gt;= " &amp; L42) - COUNTIF(Vertices[Closeness Centrality], "&gt;=" &amp; L43)</f>
        <v>0</v>
      </c>
      <c r="N42" s="37">
        <f t="shared" si="6"/>
        <v>2.0222325581395337E-2</v>
      </c>
      <c r="O42" s="38">
        <f>COUNTIF(Vertices[Eigenvector Centrality], "&gt;= " &amp; N42) - COUNTIF(Vertices[Eigenvector Centrality], "&gt;=" &amp; N43)</f>
        <v>0</v>
      </c>
      <c r="P42" s="37">
        <f t="shared" si="7"/>
        <v>19.773587697674419</v>
      </c>
      <c r="Q42" s="38">
        <f>COUNTIF(Vertices[PageRank], "&gt;= " &amp; P42) - COUNTIF(Vertices[PageRank], "&gt;=" &amp; P43)</f>
        <v>0</v>
      </c>
      <c r="R42" s="37">
        <f t="shared" si="8"/>
        <v>0</v>
      </c>
      <c r="S42" s="43">
        <f>COUNTIF(Vertices[Clustering Coefficient], "&gt;= " &amp; R42) - COUNTIF(Vertices[Clustering Coefficient], "&gt;=" &amp; R43)</f>
        <v>0</v>
      </c>
      <c r="T42" s="37" t="e">
        <f t="shared" ca="1" si="9"/>
        <v>#REF!</v>
      </c>
      <c r="U42" s="38" t="e">
        <f t="shared" ca="1" si="0"/>
        <v>#REF!</v>
      </c>
    </row>
    <row r="43" spans="1:21" x14ac:dyDescent="0.25">
      <c r="A43" s="33" t="s">
        <v>80</v>
      </c>
      <c r="B43" s="46" t="str">
        <f>IF(COUNT(Vertices[Degree])&gt;0, D2, NoMetricMessage)</f>
        <v>Not Available</v>
      </c>
      <c r="D43" s="32">
        <f t="shared" si="1"/>
        <v>0</v>
      </c>
      <c r="E43" s="3">
        <f>COUNTIF(Vertices[Degree], "&gt;= " &amp; D43) - COUNTIF(Vertices[Degree], "&gt;=" &amp; D44)</f>
        <v>0</v>
      </c>
      <c r="F43" s="39">
        <f t="shared" si="2"/>
        <v>42.906976744186082</v>
      </c>
      <c r="G43" s="40">
        <f>COUNTIF(Vertices[In-Degree], "&gt;= " &amp; F43) - COUNTIF(Vertices[In-Degree], "&gt;=" &amp; F44)</f>
        <v>0</v>
      </c>
      <c r="H43" s="39">
        <f t="shared" si="3"/>
        <v>3.8139534883720954</v>
      </c>
      <c r="I43" s="40">
        <f>COUNTIF(Vertices[Out-Degree], "&gt;= " &amp; H43) - COUNTIF(Vertices[Out-Degree], "&gt;=" &amp; H44)</f>
        <v>0</v>
      </c>
      <c r="J43" s="39">
        <f t="shared" si="4"/>
        <v>1887.9069767441858</v>
      </c>
      <c r="K43" s="40">
        <f>COUNTIF(Vertices[Betweenness Centrality], "&gt;= " &amp; J43) - COUNTIF(Vertices[Betweenness Centrality], "&gt;=" &amp; J44)</f>
        <v>0</v>
      </c>
      <c r="L43" s="39">
        <f t="shared" si="5"/>
        <v>0.95348837209302384</v>
      </c>
      <c r="M43" s="40">
        <f>COUNTIF(Vertices[Closeness Centrality], "&gt;= " &amp; L43) - COUNTIF(Vertices[Closeness Centrality], "&gt;=" &amp; L44)</f>
        <v>0</v>
      </c>
      <c r="N43" s="39">
        <f t="shared" si="6"/>
        <v>2.0727883720930221E-2</v>
      </c>
      <c r="O43" s="40">
        <f>COUNTIF(Vertices[Eigenvector Centrality], "&gt;= " &amp; N43) - COUNTIF(Vertices[Eigenvector Centrality], "&gt;=" &amp; N44)</f>
        <v>0</v>
      </c>
      <c r="P43" s="39">
        <f t="shared" si="7"/>
        <v>20.25445246511628</v>
      </c>
      <c r="Q43" s="40">
        <f>COUNTIF(Vertices[PageRank], "&gt;= " &amp; P43) - COUNTIF(Vertices[PageRank], "&gt;=" &amp; P44)</f>
        <v>0</v>
      </c>
      <c r="R43" s="39">
        <f t="shared" si="8"/>
        <v>0</v>
      </c>
      <c r="S43" s="44">
        <f>COUNTIF(Vertices[Clustering Coefficient], "&gt;= " &amp; R43) - COUNTIF(Vertices[Clustering Coefficient], "&gt;=" &amp; R44)</f>
        <v>0</v>
      </c>
      <c r="T43" s="39" t="e">
        <f t="shared" ca="1" si="9"/>
        <v>#REF!</v>
      </c>
      <c r="U43" s="40" t="e">
        <f t="shared" ca="1" si="0"/>
        <v>#REF!</v>
      </c>
    </row>
    <row r="44" spans="1:21" x14ac:dyDescent="0.25">
      <c r="A44" s="33" t="s">
        <v>81</v>
      </c>
      <c r="B44" s="46" t="str">
        <f>IF(COUNT(Vertices[Degree])&gt;0, D45, NoMetricMessage)</f>
        <v>Not Available</v>
      </c>
      <c r="D44" s="32">
        <f t="shared" si="1"/>
        <v>0</v>
      </c>
      <c r="E44" s="3">
        <f>COUNTIF(Vertices[Degree], "&gt;= " &amp; D44) - COUNTIF(Vertices[Degree], "&gt;=" &amp; D45)</f>
        <v>0</v>
      </c>
      <c r="F44" s="37">
        <f t="shared" si="2"/>
        <v>43.953488372093062</v>
      </c>
      <c r="G44" s="38">
        <f>COUNTIF(Vertices[In-Degree], "&gt;= " &amp; F44) - COUNTIF(Vertices[In-Degree], "&gt;=" &amp; F45)</f>
        <v>0</v>
      </c>
      <c r="H44" s="37">
        <f t="shared" si="3"/>
        <v>3.906976744186049</v>
      </c>
      <c r="I44" s="38">
        <f>COUNTIF(Vertices[Out-Degree], "&gt;= " &amp; H44) - COUNTIF(Vertices[Out-Degree], "&gt;=" &amp; H45)</f>
        <v>0</v>
      </c>
      <c r="J44" s="37">
        <f t="shared" si="4"/>
        <v>1933.9534883720928</v>
      </c>
      <c r="K44" s="38">
        <f>COUNTIF(Vertices[Betweenness Centrality], "&gt;= " &amp; J44) - COUNTIF(Vertices[Betweenness Centrality], "&gt;=" &amp; J45)</f>
        <v>0</v>
      </c>
      <c r="L44" s="37">
        <f t="shared" si="5"/>
        <v>0.97674418604651225</v>
      </c>
      <c r="M44" s="38">
        <f>COUNTIF(Vertices[Closeness Centrality], "&gt;= " &amp; L44) - COUNTIF(Vertices[Closeness Centrality], "&gt;=" &amp; L45)</f>
        <v>0</v>
      </c>
      <c r="N44" s="37">
        <f t="shared" si="6"/>
        <v>2.1233441860465104E-2</v>
      </c>
      <c r="O44" s="38">
        <f>COUNTIF(Vertices[Eigenvector Centrality], "&gt;= " &amp; N44) - COUNTIF(Vertices[Eigenvector Centrality], "&gt;=" &amp; N45)</f>
        <v>0</v>
      </c>
      <c r="P44" s="37">
        <f t="shared" si="7"/>
        <v>20.735317232558142</v>
      </c>
      <c r="Q44" s="38">
        <f>COUNTIF(Vertices[PageRank], "&gt;= " &amp; P44) - COUNTIF(Vertices[PageRank], "&gt;=" &amp; P45)</f>
        <v>0</v>
      </c>
      <c r="R44" s="37">
        <f t="shared" si="8"/>
        <v>0</v>
      </c>
      <c r="S44" s="43">
        <f>COUNTIF(Vertices[Clustering Coefficient], "&gt;= " &amp; R44) - COUNTIF(Vertices[Clustering Coefficient], "&gt;=" &amp; R45)</f>
        <v>0</v>
      </c>
      <c r="T44" s="37" t="e">
        <f t="shared" ca="1" si="9"/>
        <v>#REF!</v>
      </c>
      <c r="U44" s="38" t="e">
        <f t="shared" ca="1" si="0"/>
        <v>#REF!</v>
      </c>
    </row>
    <row r="45" spans="1:21" x14ac:dyDescent="0.25">
      <c r="A45" s="33" t="s">
        <v>82</v>
      </c>
      <c r="B45" s="47" t="str">
        <f>IFERROR(AVERAGE(Vertices[Degree]),NoMetricMessage)</f>
        <v>Not Available</v>
      </c>
      <c r="D45" s="32">
        <f>MAX(Vertices[Degree])</f>
        <v>0</v>
      </c>
      <c r="E45" s="3">
        <f>COUNTIF(Vertices[Degree], "&gt;= " &amp; D45) - COUNTIF(Vertices[Degree], "&gt;=" &amp; D46)</f>
        <v>0</v>
      </c>
      <c r="F45" s="41">
        <f>MAX(Vertices[In-Degree])</f>
        <v>45</v>
      </c>
      <c r="G45" s="42">
        <f>COUNTIF(Vertices[In-Degree], "&gt;= " &amp; F45) - COUNTIF(Vertices[In-Degree], "&gt;=" &amp; F46)</f>
        <v>1</v>
      </c>
      <c r="H45" s="41">
        <f>MAX(Vertices[Out-Degree])</f>
        <v>4</v>
      </c>
      <c r="I45" s="42">
        <f>COUNTIF(Vertices[Out-Degree], "&gt;= " &amp; H45) - COUNTIF(Vertices[Out-Degree], "&gt;=" &amp; H46)</f>
        <v>2</v>
      </c>
      <c r="J45" s="41">
        <f>MAX(Vertices[Betweenness Centrality])</f>
        <v>1980</v>
      </c>
      <c r="K45" s="42">
        <f>COUNTIF(Vertices[Betweenness Centrality], "&gt;= " &amp; J45) - COUNTIF(Vertices[Betweenness Centrality], "&gt;=" &amp; J46)</f>
        <v>1</v>
      </c>
      <c r="L45" s="41">
        <f>MAX(Vertices[Closeness Centrality])</f>
        <v>1</v>
      </c>
      <c r="M45" s="42">
        <f>COUNTIF(Vertices[Closeness Centrality], "&gt;= " &amp; L45) - COUNTIF(Vertices[Closeness Centrality], "&gt;=" &amp; L46)</f>
        <v>116</v>
      </c>
      <c r="N45" s="41">
        <f>MAX(Vertices[Eigenvector Centrality])</f>
        <v>2.1739000000000001E-2</v>
      </c>
      <c r="O45" s="42">
        <f>COUNTIF(Vertices[Eigenvector Centrality], "&gt;= " &amp; N45) - COUNTIF(Vertices[Eigenvector Centrality], "&gt;=" &amp; N46)</f>
        <v>46</v>
      </c>
      <c r="P45" s="41">
        <f>MAX(Vertices[PageRank])</f>
        <v>21.216182</v>
      </c>
      <c r="Q45" s="42">
        <f>COUNTIF(Vertices[PageRank], "&gt;= " &amp; P45) - COUNTIF(Vertices[PageRank], "&gt;=" &amp; P46)</f>
        <v>1</v>
      </c>
      <c r="R45" s="41">
        <f>MAX(Vertices[Clustering Coefficient])</f>
        <v>0</v>
      </c>
      <c r="S45" s="45">
        <f>COUNTIF(Vertices[Clustering Coefficient], "&gt;= " &amp; R45) - COUNTIF(Vertices[Clustering Coefficient], "&gt;=" &amp; R46)</f>
        <v>362</v>
      </c>
      <c r="T45" s="41" t="e">
        <f ca="1">MAX(INDIRECT(DynamicFilterSourceColumnRange))</f>
        <v>#REF!</v>
      </c>
      <c r="U45" s="42" t="e">
        <f t="shared" ca="1" si="0"/>
        <v>#REF!</v>
      </c>
    </row>
    <row r="46" spans="1:21" x14ac:dyDescent="0.25">
      <c r="A46" s="33" t="s">
        <v>83</v>
      </c>
      <c r="B46" s="47" t="str">
        <f>IFERROR(MEDIAN(Vertices[Degree]),NoMetricMessage)</f>
        <v>Not Available</v>
      </c>
    </row>
    <row r="57" spans="1:2" x14ac:dyDescent="0.25">
      <c r="A57" s="33" t="s">
        <v>87</v>
      </c>
      <c r="B57" s="46">
        <f>IF(COUNT(Vertices[In-Degree])&gt;0, F2, NoMetricMessage)</f>
        <v>0</v>
      </c>
    </row>
    <row r="58" spans="1:2" x14ac:dyDescent="0.25">
      <c r="A58" s="33" t="s">
        <v>88</v>
      </c>
      <c r="B58" s="46">
        <f>IF(COUNT(Vertices[In-Degree])&gt;0, F45, NoMetricMessage)</f>
        <v>45</v>
      </c>
    </row>
    <row r="59" spans="1:2" x14ac:dyDescent="0.25">
      <c r="A59" s="33" t="s">
        <v>89</v>
      </c>
      <c r="B59" s="47">
        <f>IFERROR(AVERAGE(Vertices[In-Degree]),NoMetricMessage)</f>
        <v>0.79558011049723754</v>
      </c>
    </row>
    <row r="60" spans="1:2" x14ac:dyDescent="0.25">
      <c r="A60" s="33" t="s">
        <v>90</v>
      </c>
      <c r="B60" s="47">
        <f>IFERROR(MEDIAN(Vertices[In-Degree]),NoMetricMessage)</f>
        <v>1</v>
      </c>
    </row>
    <row r="71" spans="1:2" x14ac:dyDescent="0.25">
      <c r="A71" s="33" t="s">
        <v>93</v>
      </c>
      <c r="B71" s="46">
        <f>IF(COUNT(Vertices[Out-Degree])&gt;0, H2, NoMetricMessage)</f>
        <v>0</v>
      </c>
    </row>
    <row r="72" spans="1:2" x14ac:dyDescent="0.25">
      <c r="A72" s="33" t="s">
        <v>94</v>
      </c>
      <c r="B72" s="46">
        <f>IF(COUNT(Vertices[Out-Degree])&gt;0, H45, NoMetricMessage)</f>
        <v>4</v>
      </c>
    </row>
    <row r="73" spans="1:2" x14ac:dyDescent="0.25">
      <c r="A73" s="33" t="s">
        <v>95</v>
      </c>
      <c r="B73" s="47">
        <f>IFERROR(AVERAGE(Vertices[Out-Degree]),NoMetricMessage)</f>
        <v>0.79558011049723754</v>
      </c>
    </row>
    <row r="74" spans="1:2" x14ac:dyDescent="0.25">
      <c r="A74" s="33" t="s">
        <v>96</v>
      </c>
      <c r="B74" s="47">
        <f>IFERROR(MEDIAN(Vertices[Out-Degree]),NoMetricMessage)</f>
        <v>1</v>
      </c>
    </row>
    <row r="85" spans="1:2" x14ac:dyDescent="0.25">
      <c r="A85" s="33" t="s">
        <v>99</v>
      </c>
      <c r="B85" s="47">
        <f>IF(COUNT(Vertices[Betweenness Centrality])&gt;0, J2, NoMetricMessage)</f>
        <v>0</v>
      </c>
    </row>
    <row r="86" spans="1:2" x14ac:dyDescent="0.25">
      <c r="A86" s="33" t="s">
        <v>100</v>
      </c>
      <c r="B86" s="47">
        <f>IF(COUNT(Vertices[Betweenness Centrality])&gt;0, J45, NoMetricMessage)</f>
        <v>1980</v>
      </c>
    </row>
    <row r="87" spans="1:2" x14ac:dyDescent="0.25">
      <c r="A87" s="33" t="s">
        <v>101</v>
      </c>
      <c r="B87" s="47">
        <f>IFERROR(AVERAGE(Vertices[Betweenness Centrality]),NoMetricMessage)</f>
        <v>6.2762430939226519</v>
      </c>
    </row>
    <row r="88" spans="1:2" x14ac:dyDescent="0.25">
      <c r="A88" s="33" t="s">
        <v>102</v>
      </c>
      <c r="B88" s="47">
        <f>IFERROR(MEDIAN(Vertices[Betweenness Centrality]),NoMetricMessage)</f>
        <v>0</v>
      </c>
    </row>
    <row r="99" spans="1:2" x14ac:dyDescent="0.25">
      <c r="A99" s="33" t="s">
        <v>105</v>
      </c>
      <c r="B99" s="47">
        <f>IF(COUNT(Vertices[Closeness Centrality])&gt;0, L2, NoMetricMessage)</f>
        <v>0</v>
      </c>
    </row>
    <row r="100" spans="1:2" x14ac:dyDescent="0.25">
      <c r="A100" s="33" t="s">
        <v>106</v>
      </c>
      <c r="B100" s="47">
        <f>IF(COUNT(Vertices[Closeness Centrality])&gt;0, L45, NoMetricMessage)</f>
        <v>1</v>
      </c>
    </row>
    <row r="101" spans="1:2" x14ac:dyDescent="0.25">
      <c r="A101" s="33" t="s">
        <v>107</v>
      </c>
      <c r="B101" s="47">
        <f>IFERROR(AVERAGE(Vertices[Closeness Centrality]),NoMetricMessage)</f>
        <v>0.37331274861878433</v>
      </c>
    </row>
    <row r="102" spans="1:2" x14ac:dyDescent="0.25">
      <c r="A102" s="33" t="s">
        <v>108</v>
      </c>
      <c r="B102" s="47">
        <f>IFERROR(MEDIAN(Vertices[Closeness Centrality]),NoMetricMessage)</f>
        <v>8.8461499999999998E-2</v>
      </c>
    </row>
    <row r="113" spans="1:2" x14ac:dyDescent="0.25">
      <c r="A113" s="33" t="s">
        <v>111</v>
      </c>
      <c r="B113" s="47">
        <f>IF(COUNT(Vertices[Eigenvector Centrality])&gt;0, N2, NoMetricMessage)</f>
        <v>0</v>
      </c>
    </row>
    <row r="114" spans="1:2" x14ac:dyDescent="0.25">
      <c r="A114" s="33" t="s">
        <v>112</v>
      </c>
      <c r="B114" s="47">
        <f>IF(COUNT(Vertices[Eigenvector Centrality])&gt;0, N45, NoMetricMessage)</f>
        <v>2.1739000000000001E-2</v>
      </c>
    </row>
    <row r="115" spans="1:2" x14ac:dyDescent="0.25">
      <c r="A115" s="33" t="s">
        <v>113</v>
      </c>
      <c r="B115" s="47">
        <f>IFERROR(AVERAGE(Vertices[Eigenvector Centrality]),NoMetricMessage)</f>
        <v>2.7624143646408812E-3</v>
      </c>
    </row>
    <row r="116" spans="1:2" x14ac:dyDescent="0.25">
      <c r="A116" s="33" t="s">
        <v>114</v>
      </c>
      <c r="B116" s="47">
        <f>IFERROR(MEDIAN(Vertices[Eigenvector Centrality]),NoMetricMessage)</f>
        <v>0</v>
      </c>
    </row>
    <row r="127" spans="1:2" x14ac:dyDescent="0.25">
      <c r="A127" s="33" t="s">
        <v>138</v>
      </c>
      <c r="B127" s="47">
        <f>IF(COUNT(Vertices[PageRank])&gt;0, P2, NoMetricMessage)</f>
        <v>0.53899699999999995</v>
      </c>
    </row>
    <row r="128" spans="1:2" x14ac:dyDescent="0.25">
      <c r="A128" s="33" t="s">
        <v>139</v>
      </c>
      <c r="B128" s="47">
        <f>IF(COUNT(Vertices[PageRank])&gt;0, P45, NoMetricMessage)</f>
        <v>21.216182</v>
      </c>
    </row>
    <row r="129" spans="1:2" x14ac:dyDescent="0.25">
      <c r="A129" s="33" t="s">
        <v>140</v>
      </c>
      <c r="B129" s="47">
        <f>IFERROR(AVERAGE(Vertices[PageRank]),NoMetricMessage)</f>
        <v>0.99999885359116025</v>
      </c>
    </row>
    <row r="130" spans="1:2" x14ac:dyDescent="0.25">
      <c r="A130" s="33" t="s">
        <v>141</v>
      </c>
      <c r="B130" s="47">
        <f>IFERROR(MEDIAN(Vertices[PageRank]),NoMetricMessage)</f>
        <v>0.99999899999999997</v>
      </c>
    </row>
    <row r="141" spans="1:2" x14ac:dyDescent="0.25">
      <c r="A141" s="33" t="s">
        <v>117</v>
      </c>
      <c r="B141" s="47">
        <f>IF(COUNT(Vertices[Clustering Coefficient])&gt;0, R2, NoMetricMessage)</f>
        <v>0</v>
      </c>
    </row>
    <row r="142" spans="1:2" x14ac:dyDescent="0.25">
      <c r="A142" s="33" t="s">
        <v>118</v>
      </c>
      <c r="B142" s="47">
        <f>IF(COUNT(Vertices[Clustering Coefficient])&gt;0, R45, NoMetricMessage)</f>
        <v>0</v>
      </c>
    </row>
    <row r="143" spans="1:2" x14ac:dyDescent="0.25">
      <c r="A143" s="33" t="s">
        <v>119</v>
      </c>
      <c r="B143" s="47">
        <f>IFERROR(AVERAGE(Vertices[Clustering Coefficient]),NoMetricMessage)</f>
        <v>0</v>
      </c>
    </row>
    <row r="144" spans="1:2" x14ac:dyDescent="0.25">
      <c r="A144" s="33" t="s">
        <v>120</v>
      </c>
      <c r="B144" s="47">
        <f>IFERROR(MEDIAN(Vertices[Clustering Coefficient]),NoMetricMessage)</f>
        <v>0</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defaultRowHeight="15" x14ac:dyDescent="0.25"/>
  <cols>
    <col min="1" max="1" width="10.42578125" style="1" bestFit="1" customWidth="1"/>
    <col min="2" max="2" width="12.42578125" style="1" bestFit="1" customWidth="1"/>
    <col min="3" max="3" width="22.85546875" bestFit="1" customWidth="1"/>
    <col min="4" max="4" width="16.85546875" bestFit="1" customWidth="1"/>
    <col min="5" max="6" width="16.85546875" customWidth="1"/>
    <col min="7" max="7" width="14.28515625" bestFit="1" customWidth="1"/>
    <col min="8" max="8" width="14.28515625" customWidth="1"/>
    <col min="10" max="10" width="39.140625" bestFit="1" customWidth="1"/>
    <col min="11" max="11" width="10.85546875" bestFit="1" customWidth="1"/>
    <col min="13" max="13" width="8.42578125" bestFit="1" customWidth="1"/>
    <col min="14" max="14" width="10" bestFit="1" customWidth="1"/>
    <col min="15" max="15" width="11.85546875" bestFit="1" customWidth="1"/>
    <col min="16" max="16" width="12.140625" bestFit="1" customWidth="1"/>
  </cols>
  <sheetData>
    <row r="1" spans="1:18" s="4" customFormat="1" ht="36" customHeight="1" x14ac:dyDescent="0.25">
      <c r="A1" s="5" t="s">
        <v>5</v>
      </c>
      <c r="B1" s="5" t="s">
        <v>129</v>
      </c>
      <c r="C1" s="4" t="s">
        <v>6</v>
      </c>
      <c r="D1" s="4" t="s">
        <v>8</v>
      </c>
      <c r="E1" s="4" t="s">
        <v>160</v>
      </c>
      <c r="F1" s="5" t="s">
        <v>165</v>
      </c>
      <c r="G1" s="4" t="s">
        <v>13</v>
      </c>
      <c r="H1" s="4" t="s">
        <v>66</v>
      </c>
      <c r="J1" s="4" t="s">
        <v>17</v>
      </c>
      <c r="K1" s="4" t="s">
        <v>16</v>
      </c>
      <c r="M1" s="4" t="s">
        <v>21</v>
      </c>
      <c r="N1" s="4" t="s">
        <v>22</v>
      </c>
      <c r="O1" s="4" t="s">
        <v>23</v>
      </c>
      <c r="P1" s="4" t="s">
        <v>24</v>
      </c>
    </row>
    <row r="2" spans="1:18" x14ac:dyDescent="0.25">
      <c r="A2" s="1" t="s">
        <v>50</v>
      </c>
      <c r="B2" s="1" t="s">
        <v>130</v>
      </c>
      <c r="C2" t="s">
        <v>53</v>
      </c>
      <c r="D2" t="s">
        <v>54</v>
      </c>
      <c r="E2" t="s">
        <v>54</v>
      </c>
      <c r="F2" s="1" t="s">
        <v>50</v>
      </c>
      <c r="G2" t="s">
        <v>64</v>
      </c>
      <c r="H2" t="s">
        <v>157</v>
      </c>
      <c r="J2" t="s">
        <v>18</v>
      </c>
      <c r="K2">
        <v>108</v>
      </c>
    </row>
    <row r="3" spans="1:18" x14ac:dyDescent="0.25">
      <c r="A3" s="1" t="s">
        <v>51</v>
      </c>
      <c r="B3" s="1" t="s">
        <v>131</v>
      </c>
      <c r="C3" t="s">
        <v>51</v>
      </c>
      <c r="D3" t="s">
        <v>55</v>
      </c>
      <c r="E3" t="s">
        <v>55</v>
      </c>
      <c r="F3" s="1" t="s">
        <v>51</v>
      </c>
      <c r="G3" t="s">
        <v>65</v>
      </c>
      <c r="H3" t="s">
        <v>67</v>
      </c>
      <c r="J3" t="s">
        <v>29</v>
      </c>
      <c r="K3" t="s">
        <v>566</v>
      </c>
    </row>
    <row r="4" spans="1:18" x14ac:dyDescent="0.25">
      <c r="A4" s="1" t="s">
        <v>52</v>
      </c>
      <c r="B4" s="1" t="s">
        <v>132</v>
      </c>
      <c r="C4" t="s">
        <v>52</v>
      </c>
      <c r="D4" t="s">
        <v>56</v>
      </c>
      <c r="E4" t="s">
        <v>56</v>
      </c>
      <c r="F4" s="1" t="s">
        <v>52</v>
      </c>
      <c r="G4">
        <v>0</v>
      </c>
      <c r="H4" t="s">
        <v>68</v>
      </c>
      <c r="J4" s="12" t="s">
        <v>77</v>
      </c>
      <c r="K4" s="12"/>
    </row>
    <row r="5" spans="1:18" ht="409.5" x14ac:dyDescent="0.25">
      <c r="A5">
        <v>1</v>
      </c>
      <c r="B5" s="1" t="s">
        <v>133</v>
      </c>
      <c r="C5" t="s">
        <v>50</v>
      </c>
      <c r="D5" t="s">
        <v>57</v>
      </c>
      <c r="E5" t="s">
        <v>57</v>
      </c>
      <c r="F5">
        <v>1</v>
      </c>
      <c r="G5">
        <v>1</v>
      </c>
      <c r="H5" t="s">
        <v>69</v>
      </c>
      <c r="J5" t="s">
        <v>168</v>
      </c>
      <c r="K5" s="13" t="s">
        <v>3981</v>
      </c>
    </row>
    <row r="6" spans="1:18" x14ac:dyDescent="0.25">
      <c r="A6">
        <v>0</v>
      </c>
      <c r="B6" s="1" t="s">
        <v>134</v>
      </c>
      <c r="C6">
        <v>1</v>
      </c>
      <c r="D6" t="s">
        <v>58</v>
      </c>
      <c r="E6" t="s">
        <v>58</v>
      </c>
      <c r="F6">
        <v>0</v>
      </c>
      <c r="H6" t="s">
        <v>70</v>
      </c>
      <c r="J6" t="s">
        <v>169</v>
      </c>
      <c r="K6">
        <v>2</v>
      </c>
      <c r="R6" t="s">
        <v>128</v>
      </c>
    </row>
    <row r="7" spans="1:18" x14ac:dyDescent="0.25">
      <c r="A7">
        <v>2</v>
      </c>
      <c r="B7">
        <v>1</v>
      </c>
      <c r="C7">
        <v>0</v>
      </c>
      <c r="D7" t="s">
        <v>59</v>
      </c>
      <c r="E7" t="s">
        <v>59</v>
      </c>
      <c r="F7">
        <v>2</v>
      </c>
      <c r="H7" t="s">
        <v>71</v>
      </c>
      <c r="J7" t="s">
        <v>170</v>
      </c>
      <c r="K7" t="s">
        <v>3980</v>
      </c>
    </row>
    <row r="8" spans="1:18" x14ac:dyDescent="0.25">
      <c r="A8"/>
      <c r="B8">
        <v>2</v>
      </c>
      <c r="C8">
        <v>2</v>
      </c>
      <c r="D8" t="s">
        <v>60</v>
      </c>
      <c r="E8" t="s">
        <v>60</v>
      </c>
      <c r="H8" t="s">
        <v>72</v>
      </c>
      <c r="J8" t="s">
        <v>171</v>
      </c>
      <c r="K8" t="s">
        <v>3978</v>
      </c>
    </row>
    <row r="9" spans="1:18" ht="409.5" x14ac:dyDescent="0.25">
      <c r="A9"/>
      <c r="B9">
        <v>3</v>
      </c>
      <c r="C9">
        <v>4</v>
      </c>
      <c r="D9" t="s">
        <v>61</v>
      </c>
      <c r="E9" t="s">
        <v>61</v>
      </c>
      <c r="H9" t="s">
        <v>73</v>
      </c>
      <c r="J9" t="s">
        <v>3979</v>
      </c>
      <c r="K9" s="13" t="s">
        <v>3982</v>
      </c>
    </row>
    <row r="10" spans="1:18" x14ac:dyDescent="0.25">
      <c r="A10"/>
      <c r="B10">
        <v>4</v>
      </c>
      <c r="D10" t="s">
        <v>62</v>
      </c>
      <c r="E10" t="s">
        <v>62</v>
      </c>
      <c r="H10" t="s">
        <v>74</v>
      </c>
    </row>
    <row r="11" spans="1:18" x14ac:dyDescent="0.25">
      <c r="A11"/>
      <c r="B11">
        <v>5</v>
      </c>
      <c r="D11" t="s">
        <v>45</v>
      </c>
      <c r="E11">
        <v>1</v>
      </c>
      <c r="H11" t="s">
        <v>75</v>
      </c>
    </row>
    <row r="12" spans="1:18" x14ac:dyDescent="0.25">
      <c r="A12"/>
      <c r="B12"/>
      <c r="D12" t="s">
        <v>63</v>
      </c>
      <c r="E12">
        <v>2</v>
      </c>
      <c r="H12">
        <v>0</v>
      </c>
    </row>
    <row r="13" spans="1:18" x14ac:dyDescent="0.25">
      <c r="A13"/>
      <c r="B13"/>
      <c r="D13">
        <v>1</v>
      </c>
      <c r="E13">
        <v>3</v>
      </c>
      <c r="H13">
        <v>1</v>
      </c>
    </row>
    <row r="14" spans="1:18" x14ac:dyDescent="0.25">
      <c r="D14">
        <v>2</v>
      </c>
      <c r="E14">
        <v>4</v>
      </c>
      <c r="H14">
        <v>2</v>
      </c>
    </row>
    <row r="15" spans="1:18" x14ac:dyDescent="0.25">
      <c r="D15">
        <v>3</v>
      </c>
      <c r="E15">
        <v>5</v>
      </c>
      <c r="H15">
        <v>3</v>
      </c>
    </row>
    <row r="16" spans="1:18" x14ac:dyDescent="0.25">
      <c r="D16">
        <v>4</v>
      </c>
      <c r="E16">
        <v>6</v>
      </c>
      <c r="H16">
        <v>4</v>
      </c>
    </row>
    <row r="17" spans="4:8" x14ac:dyDescent="0.25">
      <c r="D17">
        <v>5</v>
      </c>
      <c r="E17">
        <v>7</v>
      </c>
      <c r="H17">
        <v>5</v>
      </c>
    </row>
    <row r="18" spans="4:8" x14ac:dyDescent="0.25">
      <c r="D18">
        <v>6</v>
      </c>
      <c r="E18">
        <v>8</v>
      </c>
      <c r="H18">
        <v>6</v>
      </c>
    </row>
    <row r="19" spans="4:8" x14ac:dyDescent="0.25">
      <c r="D19">
        <v>7</v>
      </c>
      <c r="E19">
        <v>9</v>
      </c>
      <c r="H19">
        <v>7</v>
      </c>
    </row>
    <row r="20" spans="4:8" x14ac:dyDescent="0.25">
      <c r="D20">
        <v>8</v>
      </c>
      <c r="H20">
        <v>8</v>
      </c>
    </row>
    <row r="21" spans="4:8" x14ac:dyDescent="0.25">
      <c r="D21">
        <v>9</v>
      </c>
      <c r="H21">
        <v>9</v>
      </c>
    </row>
    <row r="22" spans="4:8" x14ac:dyDescent="0.25">
      <c r="D22">
        <v>10</v>
      </c>
    </row>
    <row r="23" spans="4:8" x14ac:dyDescent="0.25">
      <c r="D23">
        <v>11</v>
      </c>
    </row>
  </sheetData>
  <dataConsolidate/>
  <pageMargins left="0.7" right="0.7" top="0.75" bottom="0.75" header="0.3" footer="0.3"/>
  <pageSetup orientation="portrait" horizontalDpi="0" verticalDpi="0" r:id="rId1"/>
  <drawing r:id="rId2"/>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2"/>
  <sheetViews>
    <sheetView workbookViewId="0"/>
  </sheetViews>
  <sheetFormatPr defaultRowHeight="15" x14ac:dyDescent="0.25"/>
  <cols>
    <col min="1" max="1" width="39.7109375" customWidth="1"/>
    <col min="2" max="2" width="20.28515625" bestFit="1" customWidth="1"/>
  </cols>
  <sheetData>
    <row r="1" spans="1:2" ht="15" customHeight="1" x14ac:dyDescent="0.25">
      <c r="A1" s="13" t="s">
        <v>3491</v>
      </c>
      <c r="B1" s="13" t="s">
        <v>3496</v>
      </c>
    </row>
    <row r="2" spans="1:2" x14ac:dyDescent="0.25">
      <c r="A2" s="80" t="s">
        <v>252</v>
      </c>
      <c r="B2" s="75">
        <v>19</v>
      </c>
    </row>
    <row r="3" spans="1:2" x14ac:dyDescent="0.25">
      <c r="A3" s="80" t="s">
        <v>251</v>
      </c>
      <c r="B3" s="75">
        <v>18</v>
      </c>
    </row>
    <row r="4" spans="1:2" x14ac:dyDescent="0.25">
      <c r="A4" s="80" t="s">
        <v>248</v>
      </c>
      <c r="B4" s="75">
        <v>10</v>
      </c>
    </row>
    <row r="5" spans="1:2" x14ac:dyDescent="0.25">
      <c r="A5" s="80" t="s">
        <v>254</v>
      </c>
      <c r="B5" s="75">
        <v>7</v>
      </c>
    </row>
    <row r="6" spans="1:2" x14ac:dyDescent="0.25">
      <c r="A6" s="80" t="s">
        <v>3492</v>
      </c>
      <c r="B6" s="75">
        <v>5</v>
      </c>
    </row>
    <row r="7" spans="1:2" x14ac:dyDescent="0.25">
      <c r="A7" s="80" t="s">
        <v>3493</v>
      </c>
      <c r="B7" s="75">
        <v>5</v>
      </c>
    </row>
    <row r="8" spans="1:2" x14ac:dyDescent="0.25">
      <c r="A8" s="80" t="s">
        <v>249</v>
      </c>
      <c r="B8" s="75">
        <v>4</v>
      </c>
    </row>
    <row r="9" spans="1:2" x14ac:dyDescent="0.25">
      <c r="A9" s="80" t="s">
        <v>1118</v>
      </c>
      <c r="B9" s="75">
        <v>2</v>
      </c>
    </row>
    <row r="10" spans="1:2" x14ac:dyDescent="0.25">
      <c r="A10" s="80" t="s">
        <v>3494</v>
      </c>
      <c r="B10" s="75">
        <v>2</v>
      </c>
    </row>
    <row r="11" spans="1:2" x14ac:dyDescent="0.25">
      <c r="A11" s="80" t="s">
        <v>3495</v>
      </c>
      <c r="B11" s="75">
        <v>2</v>
      </c>
    </row>
    <row r="14" spans="1:2" ht="15" customHeight="1" x14ac:dyDescent="0.25">
      <c r="A14" s="13" t="s">
        <v>3498</v>
      </c>
      <c r="B14" s="13" t="s">
        <v>3496</v>
      </c>
    </row>
    <row r="15" spans="1:2" x14ac:dyDescent="0.25">
      <c r="A15" s="75" t="s">
        <v>266</v>
      </c>
      <c r="B15" s="75">
        <v>49</v>
      </c>
    </row>
    <row r="16" spans="1:2" x14ac:dyDescent="0.25">
      <c r="A16" s="75" t="s">
        <v>265</v>
      </c>
      <c r="B16" s="75">
        <v>38</v>
      </c>
    </row>
    <row r="17" spans="1:2" x14ac:dyDescent="0.25">
      <c r="A17" s="75" t="s">
        <v>264</v>
      </c>
      <c r="B17" s="75">
        <v>27</v>
      </c>
    </row>
    <row r="18" spans="1:2" x14ac:dyDescent="0.25">
      <c r="A18" s="75" t="s">
        <v>275</v>
      </c>
      <c r="B18" s="75">
        <v>17</v>
      </c>
    </row>
    <row r="19" spans="1:2" x14ac:dyDescent="0.25">
      <c r="A19" s="75" t="s">
        <v>272</v>
      </c>
      <c r="B19" s="75">
        <v>13</v>
      </c>
    </row>
    <row r="20" spans="1:2" x14ac:dyDescent="0.25">
      <c r="A20" s="75" t="s">
        <v>271</v>
      </c>
      <c r="B20" s="75">
        <v>10</v>
      </c>
    </row>
    <row r="21" spans="1:2" x14ac:dyDescent="0.25">
      <c r="A21" s="75" t="s">
        <v>267</v>
      </c>
      <c r="B21" s="75">
        <v>9</v>
      </c>
    </row>
    <row r="22" spans="1:2" x14ac:dyDescent="0.25">
      <c r="A22" s="75" t="s">
        <v>277</v>
      </c>
      <c r="B22" s="75">
        <v>8</v>
      </c>
    </row>
    <row r="23" spans="1:2" x14ac:dyDescent="0.25">
      <c r="A23" s="75" t="s">
        <v>3499</v>
      </c>
      <c r="B23" s="75">
        <v>7</v>
      </c>
    </row>
    <row r="24" spans="1:2" x14ac:dyDescent="0.25">
      <c r="A24" s="75" t="s">
        <v>3500</v>
      </c>
      <c r="B24" s="75">
        <v>7</v>
      </c>
    </row>
    <row r="27" spans="1:2" ht="15" customHeight="1" x14ac:dyDescent="0.25">
      <c r="A27" s="13" t="s">
        <v>3502</v>
      </c>
      <c r="B27" s="13" t="s">
        <v>3496</v>
      </c>
    </row>
    <row r="28" spans="1:2" x14ac:dyDescent="0.25">
      <c r="A28" s="75" t="s">
        <v>3503</v>
      </c>
      <c r="B28" s="75">
        <v>11</v>
      </c>
    </row>
    <row r="29" spans="1:2" x14ac:dyDescent="0.25">
      <c r="A29" s="75" t="s">
        <v>206</v>
      </c>
      <c r="B29" s="75">
        <v>9</v>
      </c>
    </row>
    <row r="30" spans="1:2" x14ac:dyDescent="0.25">
      <c r="A30" s="75" t="s">
        <v>1297</v>
      </c>
      <c r="B30" s="75">
        <v>7</v>
      </c>
    </row>
    <row r="31" spans="1:2" x14ac:dyDescent="0.25">
      <c r="A31" s="75" t="s">
        <v>3504</v>
      </c>
      <c r="B31" s="75">
        <v>5</v>
      </c>
    </row>
    <row r="32" spans="1:2" x14ac:dyDescent="0.25">
      <c r="A32" s="75" t="s">
        <v>3505</v>
      </c>
      <c r="B32" s="75">
        <v>5</v>
      </c>
    </row>
    <row r="33" spans="1:2" x14ac:dyDescent="0.25">
      <c r="A33" s="75" t="s">
        <v>1280</v>
      </c>
      <c r="B33" s="75">
        <v>5</v>
      </c>
    </row>
    <row r="34" spans="1:2" x14ac:dyDescent="0.25">
      <c r="A34" s="75" t="s">
        <v>3506</v>
      </c>
      <c r="B34" s="75">
        <v>4</v>
      </c>
    </row>
    <row r="35" spans="1:2" x14ac:dyDescent="0.25">
      <c r="A35" s="75" t="s">
        <v>1259</v>
      </c>
      <c r="B35" s="75">
        <v>4</v>
      </c>
    </row>
    <row r="36" spans="1:2" x14ac:dyDescent="0.25">
      <c r="A36" s="75" t="s">
        <v>282</v>
      </c>
      <c r="B36" s="75">
        <v>4</v>
      </c>
    </row>
    <row r="37" spans="1:2" x14ac:dyDescent="0.25">
      <c r="A37" s="75" t="s">
        <v>3507</v>
      </c>
      <c r="B37" s="75">
        <v>3</v>
      </c>
    </row>
    <row r="40" spans="1:2" ht="15" customHeight="1" x14ac:dyDescent="0.25">
      <c r="A40" s="13" t="s">
        <v>3509</v>
      </c>
      <c r="B40" s="13" t="s">
        <v>3496</v>
      </c>
    </row>
    <row r="41" spans="1:2" x14ac:dyDescent="0.25">
      <c r="A41" s="82" t="s">
        <v>3510</v>
      </c>
      <c r="B41" s="82">
        <v>89</v>
      </c>
    </row>
    <row r="42" spans="1:2" x14ac:dyDescent="0.25">
      <c r="A42" s="82" t="s">
        <v>3511</v>
      </c>
      <c r="B42" s="82">
        <v>31</v>
      </c>
    </row>
    <row r="43" spans="1:2" x14ac:dyDescent="0.25">
      <c r="A43" s="82" t="s">
        <v>3512</v>
      </c>
      <c r="B43" s="82">
        <v>0</v>
      </c>
    </row>
    <row r="44" spans="1:2" x14ac:dyDescent="0.25">
      <c r="A44" s="82" t="s">
        <v>3513</v>
      </c>
      <c r="B44" s="82">
        <v>3622</v>
      </c>
    </row>
    <row r="45" spans="1:2" x14ac:dyDescent="0.25">
      <c r="A45" s="82" t="s">
        <v>3514</v>
      </c>
      <c r="B45" s="82">
        <v>3742</v>
      </c>
    </row>
    <row r="46" spans="1:2" x14ac:dyDescent="0.25">
      <c r="A46" s="82" t="s">
        <v>3515</v>
      </c>
      <c r="B46" s="82">
        <v>171</v>
      </c>
    </row>
    <row r="47" spans="1:2" x14ac:dyDescent="0.25">
      <c r="A47" s="82" t="s">
        <v>206</v>
      </c>
      <c r="B47" s="82">
        <v>59</v>
      </c>
    </row>
    <row r="48" spans="1:2" x14ac:dyDescent="0.25">
      <c r="A48" s="82" t="s">
        <v>3516</v>
      </c>
      <c r="B48" s="82">
        <v>48</v>
      </c>
    </row>
    <row r="49" spans="1:2" x14ac:dyDescent="0.25">
      <c r="A49" s="82" t="s">
        <v>207</v>
      </c>
      <c r="B49" s="82">
        <v>47</v>
      </c>
    </row>
    <row r="50" spans="1:2" x14ac:dyDescent="0.25">
      <c r="A50" s="82" t="s">
        <v>3517</v>
      </c>
      <c r="B50" s="82">
        <v>47</v>
      </c>
    </row>
    <row r="53" spans="1:2" ht="15" customHeight="1" x14ac:dyDescent="0.25">
      <c r="A53" s="13" t="s">
        <v>3519</v>
      </c>
      <c r="B53" s="13" t="s">
        <v>3496</v>
      </c>
    </row>
    <row r="54" spans="1:2" x14ac:dyDescent="0.25">
      <c r="A54" s="82" t="s">
        <v>3520</v>
      </c>
      <c r="B54" s="82">
        <v>47</v>
      </c>
    </row>
    <row r="55" spans="1:2" x14ac:dyDescent="0.25">
      <c r="A55" s="82" t="s">
        <v>3521</v>
      </c>
      <c r="B55" s="82">
        <v>47</v>
      </c>
    </row>
    <row r="56" spans="1:2" x14ac:dyDescent="0.25">
      <c r="A56" s="82" t="s">
        <v>3522</v>
      </c>
      <c r="B56" s="82">
        <v>37</v>
      </c>
    </row>
    <row r="57" spans="1:2" x14ac:dyDescent="0.25">
      <c r="A57" s="82" t="s">
        <v>3523</v>
      </c>
      <c r="B57" s="82">
        <v>37</v>
      </c>
    </row>
    <row r="58" spans="1:2" x14ac:dyDescent="0.25">
      <c r="A58" s="82" t="s">
        <v>3524</v>
      </c>
      <c r="B58" s="82">
        <v>37</v>
      </c>
    </row>
    <row r="59" spans="1:2" x14ac:dyDescent="0.25">
      <c r="A59" s="82" t="s">
        <v>3525</v>
      </c>
      <c r="B59" s="82">
        <v>37</v>
      </c>
    </row>
    <row r="60" spans="1:2" x14ac:dyDescent="0.25">
      <c r="A60" s="82" t="s">
        <v>3526</v>
      </c>
      <c r="B60" s="82">
        <v>37</v>
      </c>
    </row>
    <row r="61" spans="1:2" x14ac:dyDescent="0.25">
      <c r="A61" s="82" t="s">
        <v>3527</v>
      </c>
      <c r="B61" s="82">
        <v>37</v>
      </c>
    </row>
    <row r="62" spans="1:2" x14ac:dyDescent="0.25">
      <c r="A62" s="82" t="s">
        <v>3528</v>
      </c>
      <c r="B62" s="82">
        <v>37</v>
      </c>
    </row>
    <row r="63" spans="1:2" x14ac:dyDescent="0.25">
      <c r="A63" s="82" t="s">
        <v>3529</v>
      </c>
      <c r="B63" s="82">
        <v>19</v>
      </c>
    </row>
    <row r="66" spans="1:2" ht="15" customHeight="1" x14ac:dyDescent="0.25">
      <c r="A66" s="13" t="s">
        <v>3531</v>
      </c>
      <c r="B66" s="13" t="s">
        <v>3496</v>
      </c>
    </row>
    <row r="67" spans="1:2" x14ac:dyDescent="0.25">
      <c r="A67" s="75" t="s">
        <v>886</v>
      </c>
      <c r="B67" s="75">
        <v>1</v>
      </c>
    </row>
    <row r="68" spans="1:2" x14ac:dyDescent="0.25">
      <c r="A68" s="75" t="s">
        <v>881</v>
      </c>
      <c r="B68" s="75">
        <v>1</v>
      </c>
    </row>
    <row r="69" spans="1:2" x14ac:dyDescent="0.25">
      <c r="A69" s="75" t="s">
        <v>873</v>
      </c>
      <c r="B69" s="75">
        <v>1</v>
      </c>
    </row>
    <row r="70" spans="1:2" x14ac:dyDescent="0.25">
      <c r="A70" s="75" t="s">
        <v>869</v>
      </c>
      <c r="B70" s="75">
        <v>1</v>
      </c>
    </row>
    <row r="71" spans="1:2" x14ac:dyDescent="0.25">
      <c r="A71" s="75" t="s">
        <v>849</v>
      </c>
      <c r="B71" s="75">
        <v>1</v>
      </c>
    </row>
    <row r="72" spans="1:2" x14ac:dyDescent="0.25">
      <c r="A72" s="75" t="s">
        <v>843</v>
      </c>
      <c r="B72" s="75">
        <v>1</v>
      </c>
    </row>
    <row r="73" spans="1:2" x14ac:dyDescent="0.25">
      <c r="A73" s="75" t="s">
        <v>840</v>
      </c>
      <c r="B73" s="75">
        <v>1</v>
      </c>
    </row>
    <row r="74" spans="1:2" x14ac:dyDescent="0.25">
      <c r="A74" s="75" t="s">
        <v>829</v>
      </c>
      <c r="B74" s="75">
        <v>1</v>
      </c>
    </row>
    <row r="75" spans="1:2" x14ac:dyDescent="0.25">
      <c r="A75" s="75" t="s">
        <v>825</v>
      </c>
      <c r="B75" s="75">
        <v>1</v>
      </c>
    </row>
    <row r="76" spans="1:2" x14ac:dyDescent="0.25">
      <c r="A76" s="75" t="s">
        <v>821</v>
      </c>
      <c r="B76" s="75">
        <v>1</v>
      </c>
    </row>
    <row r="79" spans="1:2" ht="15" customHeight="1" x14ac:dyDescent="0.25">
      <c r="A79" s="13" t="s">
        <v>3532</v>
      </c>
      <c r="B79" s="13" t="s">
        <v>3496</v>
      </c>
    </row>
    <row r="80" spans="1:2" x14ac:dyDescent="0.25">
      <c r="A80" s="75" t="s">
        <v>207</v>
      </c>
      <c r="B80" s="75">
        <v>47</v>
      </c>
    </row>
    <row r="81" spans="1:2" x14ac:dyDescent="0.25">
      <c r="A81" s="75" t="s">
        <v>216</v>
      </c>
      <c r="B81" s="75">
        <v>9</v>
      </c>
    </row>
    <row r="82" spans="1:2" x14ac:dyDescent="0.25">
      <c r="A82" s="75" t="s">
        <v>215</v>
      </c>
      <c r="B82" s="75">
        <v>7</v>
      </c>
    </row>
    <row r="83" spans="1:2" x14ac:dyDescent="0.25">
      <c r="A83" s="75" t="s">
        <v>206</v>
      </c>
      <c r="B83" s="75">
        <v>7</v>
      </c>
    </row>
    <row r="84" spans="1:2" x14ac:dyDescent="0.25">
      <c r="A84" s="75" t="s">
        <v>791</v>
      </c>
      <c r="B84" s="75">
        <v>5</v>
      </c>
    </row>
    <row r="85" spans="1:2" x14ac:dyDescent="0.25">
      <c r="A85" s="75" t="s">
        <v>3533</v>
      </c>
      <c r="B85" s="75">
        <v>5</v>
      </c>
    </row>
    <row r="86" spans="1:2" x14ac:dyDescent="0.25">
      <c r="A86" s="75" t="s">
        <v>820</v>
      </c>
      <c r="B86" s="75">
        <v>4</v>
      </c>
    </row>
    <row r="87" spans="1:2" x14ac:dyDescent="0.25">
      <c r="A87" s="75" t="s">
        <v>224</v>
      </c>
      <c r="B87" s="75">
        <v>4</v>
      </c>
    </row>
    <row r="88" spans="1:2" x14ac:dyDescent="0.25">
      <c r="A88" s="75" t="s">
        <v>208</v>
      </c>
      <c r="B88" s="75">
        <v>4</v>
      </c>
    </row>
    <row r="89" spans="1:2" x14ac:dyDescent="0.25">
      <c r="A89" s="75" t="s">
        <v>203</v>
      </c>
      <c r="B89" s="75">
        <v>3</v>
      </c>
    </row>
    <row r="92" spans="1:2" ht="15" customHeight="1" x14ac:dyDescent="0.25">
      <c r="A92" s="13" t="s">
        <v>3536</v>
      </c>
      <c r="B92" s="13" t="s">
        <v>3496</v>
      </c>
    </row>
    <row r="93" spans="1:2" x14ac:dyDescent="0.25">
      <c r="A93" s="75" t="s">
        <v>872</v>
      </c>
      <c r="B93" s="75">
        <v>897004</v>
      </c>
    </row>
    <row r="94" spans="1:2" x14ac:dyDescent="0.25">
      <c r="A94" s="75" t="s">
        <v>638</v>
      </c>
      <c r="B94" s="75">
        <v>676558</v>
      </c>
    </row>
    <row r="95" spans="1:2" x14ac:dyDescent="0.25">
      <c r="A95" s="75" t="s">
        <v>693</v>
      </c>
      <c r="B95" s="75">
        <v>651033</v>
      </c>
    </row>
    <row r="96" spans="1:2" x14ac:dyDescent="0.25">
      <c r="A96" s="75" t="s">
        <v>880</v>
      </c>
      <c r="B96" s="75">
        <v>621708</v>
      </c>
    </row>
    <row r="97" spans="1:2" x14ac:dyDescent="0.25">
      <c r="A97" s="75" t="s">
        <v>842</v>
      </c>
      <c r="B97" s="75">
        <v>492260</v>
      </c>
    </row>
    <row r="98" spans="1:2" x14ac:dyDescent="0.25">
      <c r="A98" s="75" t="s">
        <v>876</v>
      </c>
      <c r="B98" s="75">
        <v>437772</v>
      </c>
    </row>
    <row r="99" spans="1:2" x14ac:dyDescent="0.25">
      <c r="A99" s="75" t="s">
        <v>795</v>
      </c>
      <c r="B99" s="75">
        <v>426580</v>
      </c>
    </row>
    <row r="100" spans="1:2" x14ac:dyDescent="0.25">
      <c r="A100" s="75" t="s">
        <v>600</v>
      </c>
      <c r="B100" s="75">
        <v>417210</v>
      </c>
    </row>
    <row r="101" spans="1:2" x14ac:dyDescent="0.25">
      <c r="A101" s="75" t="s">
        <v>674</v>
      </c>
      <c r="B101" s="75">
        <v>412401</v>
      </c>
    </row>
    <row r="102" spans="1:2" x14ac:dyDescent="0.25">
      <c r="A102" s="75" t="s">
        <v>729</v>
      </c>
      <c r="B102" s="75">
        <v>397919</v>
      </c>
    </row>
  </sheetData>
  <hyperlinks>
    <hyperlink ref="A2" r:id="rId1"/>
    <hyperlink ref="A3" r:id="rId2"/>
    <hyperlink ref="A4" r:id="rId3"/>
    <hyperlink ref="A5" r:id="rId4"/>
    <hyperlink ref="A6" r:id="rId5"/>
    <hyperlink ref="A7" r:id="rId6"/>
    <hyperlink ref="A8" r:id="rId7"/>
    <hyperlink ref="A9" r:id="rId8"/>
    <hyperlink ref="A10" r:id="rId9"/>
    <hyperlink ref="A11" r:id="rId10"/>
  </hyperlinks>
  <pageMargins left="0.7" right="0.7" top="0.75" bottom="0.75" header="0.3" footer="0.3"/>
  <tableParts count="8">
    <tablePart r:id="rId11"/>
    <tablePart r:id="rId12"/>
    <tablePart r:id="rId13"/>
    <tablePart r:id="rId14"/>
    <tablePart r:id="rId15"/>
    <tablePart r:id="rId16"/>
    <tablePart r:id="rId17"/>
    <tablePart r:id="rId1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37ABA6BA-94ED-4CCA-B447-955E04C3C9B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8</vt:i4>
      </vt:variant>
      <vt:variant>
        <vt:lpstr>Adlandırılmış Aralıklar</vt:lpstr>
      </vt:variant>
      <vt:variant>
        <vt:i4>13</vt:i4>
      </vt:variant>
    </vt:vector>
  </HeadingPairs>
  <TitlesOfParts>
    <vt:vector size="21" baseType="lpstr">
      <vt:lpstr>Edges</vt:lpstr>
      <vt:lpstr>Vertices</vt:lpstr>
      <vt:lpstr>Do Not Delete</vt:lpstr>
      <vt:lpstr>Groups</vt:lpstr>
      <vt:lpstr>Group Vertices</vt:lpstr>
      <vt:lpstr>Overall Metrics</vt:lpstr>
      <vt:lpstr>Misc</vt:lpstr>
      <vt:lpstr>Twitter Search Ntwrk Top Items</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Ahmet Okan ARIK</dc:creator>
  <cp:lastModifiedBy>Ahmet Okan ARIK</cp:lastModifiedBy>
  <dcterms:created xsi:type="dcterms:W3CDTF">2008-01-30T00:41:58Z</dcterms:created>
  <dcterms:modified xsi:type="dcterms:W3CDTF">2017-12-21T11:26:52Z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http://www.nodexlgraphgallery.org/NodeXLBasicSetup/Smrf.NodeXL.ExcelTemplate.vsto|aa51c0f3-62b4-4782-83a8-a15dcdd17698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