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13920" windowHeight="15460" tabRatio="500" firstSheet="1" activeTab="3"/>
  </bookViews>
  <sheets>
    <sheet name="Read Length" sheetId="1" r:id="rId1"/>
    <sheet name="Error Rate" sheetId="3" r:id="rId2"/>
    <sheet name="Repeat Regions" sheetId="4" r:id="rId3"/>
    <sheet name="Coverage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4" l="1"/>
  <c r="C8" i="4"/>
  <c r="C6" i="4"/>
  <c r="C5" i="4"/>
  <c r="C3" i="4"/>
  <c r="C11" i="3"/>
  <c r="C10" i="3"/>
  <c r="C9" i="3"/>
  <c r="C8" i="3"/>
  <c r="C6" i="3"/>
  <c r="C7" i="3"/>
  <c r="C11" i="1"/>
  <c r="C10" i="1"/>
  <c r="C9" i="1"/>
  <c r="C8" i="1"/>
  <c r="C6" i="1"/>
</calcChain>
</file>

<file path=xl/sharedStrings.xml><?xml version="1.0" encoding="utf-8"?>
<sst xmlns="http://schemas.openxmlformats.org/spreadsheetml/2006/main" count="16" uniqueCount="9">
  <si>
    <t>read length</t>
  </si>
  <si>
    <t>avg length of contigs</t>
  </si>
  <si>
    <t># of contigs</t>
  </si>
  <si>
    <t>sequence length=10000, error rate=0, smallest allowed fraction matching in the overlap regions=0.9</t>
  </si>
  <si>
    <t>error rate</t>
  </si>
  <si>
    <t>sequence length=5000, read length=100, smallest allowed fraction matching in the overlap=0.9</t>
  </si>
  <si>
    <t xml:space="preserve">sequence length=10000, read length=100, error rate=0, smallest allowed fraction matching in the overlap region=0.9 </t>
  </si>
  <si>
    <t>repeat region length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</si>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</sst>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3" sqref="C3:C11"/>
    </sheetView>
  </sheetViews>
  <sheetFormatPr baseColWidth="10" defaultRowHeight="15" x14ac:dyDescent="0"/>
  <sheetData>
    <row r="1" spans="1:3">
      <c r="A1" t="s">
        <v>3</v>
      </c>
    </row>
    <row r="2" spans="1:3">
      <c r="A2" t="s">
        <v>0</v>
      </c>
      <c r="B2" t="s">
        <v>2</v>
      </c>
      <c r="C2" t="s">
        <v>1</v>
      </c>
    </row>
    <row r="3" spans="1:3">
      <c r="A3">
        <v>100</v>
      </c>
      <c r="B3">
        <v>1</v>
      </c>
      <c r="C3">
        <v>10000</v>
      </c>
    </row>
    <row r="4" spans="1:3">
      <c r="A4">
        <v>90</v>
      </c>
      <c r="B4">
        <v>1</v>
      </c>
      <c r="C4">
        <v>10000</v>
      </c>
    </row>
    <row r="5" spans="1:3">
      <c r="A5">
        <v>80</v>
      </c>
      <c r="B5">
        <v>1</v>
      </c>
      <c r="C5">
        <v>10000</v>
      </c>
    </row>
    <row r="6" spans="1:3">
      <c r="A6">
        <v>70</v>
      </c>
      <c r="B6">
        <v>2</v>
      </c>
      <c r="C6">
        <f>(2500+7509)/2</f>
        <v>5004.5</v>
      </c>
    </row>
    <row r="7" spans="1:3">
      <c r="A7">
        <v>60</v>
      </c>
      <c r="B7">
        <v>1</v>
      </c>
      <c r="C7">
        <v>10000</v>
      </c>
    </row>
    <row r="8" spans="1:3">
      <c r="A8">
        <v>50</v>
      </c>
      <c r="B8">
        <v>3</v>
      </c>
      <c r="C8">
        <f>(1640+7569+810)/3</f>
        <v>3339.6666666666665</v>
      </c>
    </row>
    <row r="9" spans="1:3">
      <c r="A9">
        <v>40</v>
      </c>
      <c r="B9">
        <v>2</v>
      </c>
      <c r="C9">
        <f>(5289+4720)/2</f>
        <v>5004.5</v>
      </c>
    </row>
    <row r="10" spans="1:3">
      <c r="A10">
        <v>30</v>
      </c>
      <c r="B10">
        <v>4</v>
      </c>
      <c r="C10">
        <f>(100+2426+4785+2737)/4</f>
        <v>2512</v>
      </c>
    </row>
    <row r="11" spans="1:3">
      <c r="A11">
        <v>20</v>
      </c>
      <c r="B11">
        <v>5</v>
      </c>
      <c r="C11">
        <f>(656+3328+1717+1564+2824)/5</f>
        <v>2017.8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topLeftCell="A3" workbookViewId="0">
      <selection activeCell="C5" sqref="C5:C11"/>
    </sheetView>
  </sheetViews>
  <sheetFormatPr baseColWidth="10" defaultRowHeight="15" x14ac:dyDescent="0"/>
  <sheetData>
    <row r="3" spans="1:3">
      <c r="A3" t="s">
        <v>5</v>
      </c>
    </row>
    <row r="4" spans="1:3">
      <c r="A4" t="s">
        <v>4</v>
      </c>
      <c r="B4" t="s">
        <v>2</v>
      </c>
      <c r="C4" t="s">
        <v>1</v>
      </c>
    </row>
    <row r="5" spans="1:3">
      <c r="A5">
        <v>0</v>
      </c>
      <c r="B5">
        <v>1</v>
      </c>
      <c r="C5">
        <v>5000</v>
      </c>
    </row>
    <row r="6" spans="1:3">
      <c r="A6">
        <v>0.05</v>
      </c>
      <c r="B6">
        <v>7</v>
      </c>
      <c r="C6">
        <f>(598+923+910+1286+827+1463+664)/7</f>
        <v>953</v>
      </c>
    </row>
    <row r="7" spans="1:3">
      <c r="A7">
        <v>0.1</v>
      </c>
      <c r="B7">
        <v>28</v>
      </c>
      <c r="C7">
        <f>(842+288+100+100+190+557+100+1209+190+100+762+1778+446+923+100+100+1393+370+4358+661+1868+1695+237+2578+2897+3739+4155+1809)/28</f>
        <v>1198.0357142857142</v>
      </c>
    </row>
    <row r="8" spans="1:3">
      <c r="A8">
        <v>0.15</v>
      </c>
      <c r="B8">
        <v>44</v>
      </c>
      <c r="C8">
        <f>(753+3879+935+1379+481+290+384+832+736+286+100+653+391+190+376+659+1294+2326+100+100+556+467+100+1765+370+2146+100+1310+1291+370+751+571+1484+808+553+190+1981+3600+1294+2022+2979+2638+1956+6453)/44</f>
        <v>1179.5227272727273</v>
      </c>
    </row>
    <row r="9" spans="1:3">
      <c r="A9">
        <v>0.2</v>
      </c>
      <c r="B9">
        <v>43</v>
      </c>
      <c r="C9">
        <f>(480+100+660+100+1129+1860+388+100+2691+1858+100+1415+1118+100+659+849+100+934+470+1397+944+100+3193+556+382+100+1509+1306+197+100+280+467+4103+658+750+848+1968+1615+1969+4859+2546+4612+2901)/43</f>
        <v>1220.2558139534883</v>
      </c>
    </row>
    <row r="10" spans="1:3">
      <c r="A10">
        <v>0.25</v>
      </c>
      <c r="B10">
        <v>53</v>
      </c>
      <c r="C10">
        <f>(100+100+190+482+100+667+660+474+851+1968+197+100+383+285+382+1407+100+2537+1233+195+1607+2636+1495+100+100+1121+380+3381+190+100+100+100+198+1911+100+369+773+384+285+374+376+100+3697+1882+3403+292+1958+380+1871+4128+1320+3669)/53</f>
        <v>965.86792452830184</v>
      </c>
    </row>
    <row r="11" spans="1:3">
      <c r="A11">
        <v>0.3</v>
      </c>
      <c r="B11">
        <v>57</v>
      </c>
      <c r="C11">
        <f>(382+386+195+100+280+860+292+196+193+1422+100+100+2073+377+1709+195+100+388+1040+1613+571+1151+674+1434+100+1231+952+190+389+3070+381+100+4633+655+100+757+291+197+190+1050+293+1970+658+197+944+195+2689+940+385+100+1399+961+1916+569+859+8359+766)/57</f>
        <v>935.38596491228066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3" sqref="C3:C11"/>
    </sheetView>
  </sheetViews>
  <sheetFormatPr baseColWidth="10" defaultRowHeight="15" x14ac:dyDescent="0"/>
  <sheetData>
    <row r="1" spans="1:3">
      <c r="A1" t="s">
        <v>6</v>
      </c>
    </row>
    <row r="2" spans="1:3">
      <c r="A2" t="s">
        <v>7</v>
      </c>
      <c r="B2" t="s">
        <v>2</v>
      </c>
      <c r="C2" t="s">
        <v>1</v>
      </c>
    </row>
    <row r="3" spans="1:3">
      <c r="A3">
        <v>10</v>
      </c>
      <c r="B3">
        <v>2</v>
      </c>
      <c r="C3">
        <f>(6580+3250)/2</f>
        <v>4915</v>
      </c>
    </row>
    <row r="4" spans="1:3">
      <c r="A4">
        <v>20</v>
      </c>
      <c r="B4">
        <v>1</v>
      </c>
      <c r="C4">
        <v>9900</v>
      </c>
    </row>
    <row r="5" spans="1:3">
      <c r="A5">
        <v>30</v>
      </c>
      <c r="B5">
        <v>2</v>
      </c>
      <c r="C5">
        <f>(9750+180)/2</f>
        <v>4965</v>
      </c>
    </row>
    <row r="6" spans="1:3">
      <c r="A6">
        <v>40</v>
      </c>
      <c r="B6">
        <v>2</v>
      </c>
      <c r="C6">
        <f>(6630+3280)/2</f>
        <v>4955</v>
      </c>
    </row>
    <row r="7" spans="1:3">
      <c r="A7">
        <v>50</v>
      </c>
      <c r="B7">
        <v>1</v>
      </c>
      <c r="C7">
        <v>9997</v>
      </c>
    </row>
    <row r="8" spans="1:3">
      <c r="A8">
        <v>60</v>
      </c>
      <c r="B8">
        <v>2</v>
      </c>
      <c r="C8">
        <f>(210+9750)/2</f>
        <v>4980</v>
      </c>
    </row>
    <row r="9" spans="1:3">
      <c r="A9">
        <v>70</v>
      </c>
      <c r="B9">
        <v>1</v>
      </c>
      <c r="C9">
        <v>9900</v>
      </c>
    </row>
    <row r="10" spans="1:3">
      <c r="A10">
        <v>80</v>
      </c>
      <c r="B10">
        <v>2</v>
      </c>
      <c r="C10">
        <f>(6600+3380)/2</f>
        <v>4990</v>
      </c>
    </row>
    <row r="11" spans="1:3">
      <c r="A11">
        <v>90</v>
      </c>
      <c r="B11">
        <v>1</v>
      </c>
      <c r="C11">
        <v>10000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D9" sqref="D9"/>
    </sheetView>
  </sheetViews>
  <sheetFormatPr baseColWidth="10" defaultRowHeight="15" x14ac:dyDescent="0"/>
  <sheetData>
    <row r="1" spans="1:3">
      <c r="A1" t="s">
        <v>6</v>
      </c>
    </row>
    <row r="2" spans="1:3">
      <c r="A2" t="s">
        <v>8</v>
      </c>
      <c r="B2" t="s">
        <v>2</v>
      </c>
      <c r="C2" t="s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Length</vt:lpstr>
      <vt:lpstr>Error Rate</vt:lpstr>
      <vt:lpstr>Repeat Regions</vt:lpstr>
      <vt:lpstr>Coverage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Okeson</dc:creator>
  <cp:lastModifiedBy>Alex Okeson</cp:lastModifiedBy>
  <dcterms:created xsi:type="dcterms:W3CDTF">2016-04-29T19:41:24Z</dcterms:created>
  <dcterms:modified xsi:type="dcterms:W3CDTF">2016-05-01T05:35:54Z</dcterms:modified>
</cp:coreProperties>
</file>