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885671D8-90F6-4129-B62F-9BD60ACE8406}" xr6:coauthVersionLast="46" xr6:coauthVersionMax="46" xr10:uidLastSave="{00000000-0000-0000-0000-000000000000}"/>
  <bookViews>
    <workbookView xWindow="-110" yWindow="-110" windowWidth="18420" windowHeight="12220" activeTab="1" xr2:uid="{00000000-000D-0000-FFFF-FFFF00000000}"/>
  </bookViews>
  <sheets>
    <sheet name="yushutsu_kobetsu" sheetId="2" r:id="rId1"/>
    <sheet name="ダッシュボード" sheetId="11" r:id="rId2"/>
    <sheet name="組織辞書" sheetId="12" r:id="rId3"/>
    <sheet name="仕向地" sheetId="10" r:id="rId4"/>
    <sheet name="組織名称・略称・英文呼称" sheetId="7" r:id="rId5"/>
    <sheet name="包括・特例" sheetId="9" r:id="rId6"/>
    <sheet name="＿表＿" sheetId="14" r:id="rId7"/>
    <sheet name="＿別表＿" sheetId="15" r:id="rId8"/>
    <sheet name="＿特一＿" sheetId="16" r:id="rId9"/>
    <sheet name="＿特例＿" sheetId="17" r:id="rId10"/>
  </sheets>
  <functionGroups builtInGroupCount="19"/>
  <definedNames>
    <definedName name="_xlnm._FilterDatabase" localSheetId="0" hidden="1">yushutsu_kobetsu!$A$1:$X$249</definedName>
    <definedName name="_xlnm._FilterDatabase" localSheetId="4" hidden="1">組織名称・略称・英文呼称!$A$4:$I$122</definedName>
    <definedName name="BU抽出">#REF!</definedName>
    <definedName name="_xlnm.Print_Area" localSheetId="4">組織名称・略称・英文呼称!$B$1:$F$121</definedName>
    <definedName name="_xlnm.Print_Titles" localSheetId="4">組織名称・略称・英文呼称!$4:$5</definedName>
    <definedName name="Range_組織辞書">組織辞書!$D$2:$R$22</definedName>
    <definedName name="Z_ABB5181E_BFEA_47AE_9492_1486C0A26110_.wvu.PrintArea" localSheetId="4" hidden="1">組織名称・略称・英文呼称!$B$1:$F$121</definedName>
    <definedName name="Z_ABB5181E_BFEA_47AE_9492_1486C0A26110_.wvu.PrintTitles" localSheetId="4" hidden="1">組織名称・略称・英文呼称!$4:$5</definedName>
    <definedName name="デバッグ">#REF!</definedName>
    <definedName name="該当国内取引件数">ダッシュボード!$B$28</definedName>
    <definedName name="管理番号">yushutsu_kobetsu!$A:$A</definedName>
    <definedName name="期間＿開始">#REF!</definedName>
    <definedName name="期間＿終了">#REF!</definedName>
    <definedName name="期間の審査件数">ダッシュボード!$B$22</definedName>
    <definedName name="期間の審査数">#REF!</definedName>
    <definedName name="金額_円">yushutsu_kobetsu!$J:$J</definedName>
    <definedName name="区分抽出">#REF!</definedName>
    <definedName name="件名">yushutsu_kobetsu!$G:$G</definedName>
    <definedName name="顧客・契約先">yushutsu_kobetsu!$M:$M</definedName>
    <definedName name="公知特例適用件数">ダッシュボード!$B$25</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#REF!</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ダッシュボード!$B$20</definedName>
    <definedName name="集計名例外解決">ダッシュボード!$B$21</definedName>
    <definedName name="少額特例適用">＿特例＿!$B$4:$H$14</definedName>
    <definedName name="少額特例適用件数">ダッシュボード!$B$24</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適用">＿特一＿!$B$3:$H$14</definedName>
    <definedName name="特例抽出">#REF!</definedName>
    <definedName name="非許可特例抽出">#REF!</definedName>
    <definedName name="表１">＿表＿!$B$2:$G$13</definedName>
    <definedName name="別表１">＿別表＿!$C$3:$E$24</definedName>
    <definedName name="別表２">＿別表＿!$H$3:$I$13</definedName>
    <definedName name="別表３">＿別表＿!$L$3:$M$9</definedName>
    <definedName name="包括許可適用件数">ダッシュボード!$B$23</definedName>
    <definedName name="包括抽出">#REF!</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9" i="11" l="1"/>
  <c r="B18" i="11"/>
  <c r="B17" i="11"/>
  <c r="B16" i="11"/>
  <c r="B15" i="11"/>
  <c r="B14" i="11"/>
  <c r="B13" i="11"/>
  <c r="B12" i="11"/>
  <c r="B11" i="11"/>
  <c r="B10" i="11"/>
  <c r="B9" i="11"/>
  <c r="B8" i="11"/>
  <c r="B7" i="11"/>
  <c r="B6" i="11"/>
  <c r="G32" i="9" l="1"/>
  <c r="G17" i="9"/>
  <c r="F13" i="9"/>
  <c r="C19" i="9"/>
  <c r="J23" i="9"/>
  <c r="I11" i="9"/>
  <c r="F31" i="9"/>
  <c r="E25" i="9"/>
  <c r="J7" i="9"/>
  <c r="E12" i="9"/>
  <c r="I6" i="9"/>
  <c r="F9" i="9"/>
  <c r="D19" i="9"/>
  <c r="D21" i="9"/>
  <c r="D24" i="9"/>
  <c r="F20" i="9"/>
  <c r="D13" i="9"/>
  <c r="F5" i="9"/>
  <c r="C20" i="9"/>
  <c r="D16" i="9"/>
  <c r="D23" i="9"/>
  <c r="J14" i="9"/>
  <c r="J4" i="9"/>
  <c r="F12" i="9"/>
  <c r="I27" i="9"/>
  <c r="J30" i="9"/>
  <c r="C27" i="9"/>
  <c r="D18" i="9"/>
  <c r="I22" i="9"/>
  <c r="C9" i="9"/>
  <c r="E26" i="9"/>
  <c r="J24" i="9"/>
  <c r="I30" i="9"/>
  <c r="E33" i="9"/>
  <c r="D26" i="9"/>
  <c r="D27" i="9"/>
  <c r="E24" i="9"/>
  <c r="I9" i="9"/>
  <c r="J25" i="9"/>
  <c r="C26" i="9"/>
  <c r="E5" i="9"/>
  <c r="J18" i="9"/>
  <c r="C22" i="9"/>
  <c r="I20" i="9"/>
  <c r="J26" i="9"/>
  <c r="J5" i="9"/>
  <c r="J8" i="9"/>
  <c r="C21" i="9"/>
  <c r="D7" i="9"/>
  <c r="D8" i="9"/>
  <c r="C25" i="9"/>
  <c r="D20" i="9"/>
  <c r="J19" i="9"/>
  <c r="J9" i="9"/>
  <c r="D11" i="9"/>
  <c r="D14" i="9"/>
  <c r="C10" i="9"/>
  <c r="C12" i="9"/>
  <c r="I7" i="9"/>
  <c r="E23" i="9"/>
  <c r="E7" i="9"/>
  <c r="J16" i="9"/>
  <c r="I19" i="9"/>
  <c r="D15" i="9"/>
  <c r="C33" i="9"/>
  <c r="F15" i="9"/>
  <c r="I4" i="9"/>
  <c r="J10" i="9"/>
  <c r="C11" i="9"/>
  <c r="F11" i="9"/>
  <c r="J22" i="9"/>
  <c r="J12" i="9"/>
  <c r="F14" i="9"/>
  <c r="E30" i="9"/>
  <c r="E21" i="9"/>
  <c r="E28" i="9"/>
  <c r="F6" i="9"/>
  <c r="D9" i="9"/>
  <c r="C15" i="9"/>
  <c r="D22" i="9"/>
  <c r="E11" i="9"/>
  <c r="C14" i="9"/>
  <c r="I13" i="9"/>
  <c r="C18" i="9"/>
  <c r="D5" i="9"/>
  <c r="F24" i="9"/>
  <c r="C16" i="9"/>
  <c r="I8" i="9"/>
  <c r="J29" i="9"/>
  <c r="F30" i="9"/>
  <c r="J27" i="9"/>
  <c r="D10" i="9"/>
  <c r="I12" i="9"/>
  <c r="C8" i="9"/>
  <c r="C31" i="9"/>
  <c r="J33" i="9"/>
  <c r="I33" i="9"/>
  <c r="I28" i="9"/>
  <c r="E9" i="9"/>
  <c r="F25" i="9"/>
  <c r="E29" i="9"/>
  <c r="I15" i="9"/>
  <c r="C29" i="9"/>
  <c r="E16" i="9"/>
  <c r="F22" i="9"/>
  <c r="I25" i="9"/>
  <c r="F8" i="9"/>
  <c r="F16" i="9"/>
  <c r="D30" i="9"/>
  <c r="E18" i="9"/>
  <c r="I10" i="9"/>
  <c r="F27" i="9"/>
  <c r="J21" i="9"/>
  <c r="F10" i="9"/>
  <c r="F19" i="9"/>
  <c r="J28" i="9"/>
  <c r="I14" i="9"/>
  <c r="C13" i="9"/>
  <c r="J13" i="9"/>
  <c r="C5" i="9"/>
  <c r="E8" i="9"/>
  <c r="I26" i="9"/>
  <c r="F29" i="9"/>
  <c r="F18" i="9"/>
  <c r="F26" i="9"/>
  <c r="J11" i="9"/>
  <c r="C4" i="9"/>
  <c r="E31" i="9"/>
  <c r="J31" i="9"/>
  <c r="E6" i="9"/>
  <c r="F7" i="9"/>
  <c r="D12" i="9"/>
  <c r="C6" i="9"/>
  <c r="E20" i="9"/>
  <c r="F4" i="9"/>
  <c r="J6" i="9"/>
  <c r="J15" i="9"/>
  <c r="D33" i="9"/>
  <c r="F21" i="9"/>
  <c r="F23" i="9"/>
  <c r="F33" i="9"/>
  <c r="C7" i="9"/>
  <c r="I29" i="9"/>
  <c r="F28" i="9"/>
  <c r="I5" i="9"/>
  <c r="I23" i="9"/>
  <c r="D4" i="9"/>
  <c r="D25" i="9"/>
  <c r="J20" i="9"/>
  <c r="D31" i="9"/>
  <c r="E14" i="9"/>
  <c r="E13" i="9"/>
  <c r="D6" i="9"/>
  <c r="I24" i="9"/>
  <c r="I18" i="9"/>
  <c r="E19" i="9"/>
  <c r="I16" i="9"/>
  <c r="C23" i="9"/>
  <c r="C24" i="9"/>
  <c r="C30" i="9"/>
  <c r="I21" i="9"/>
  <c r="I31" i="9"/>
  <c r="E4" i="9"/>
  <c r="E22" i="9"/>
  <c r="D28" i="9"/>
  <c r="E27" i="9"/>
  <c r="E15" i="9"/>
  <c r="E10" i="9"/>
  <c r="D29" i="9"/>
  <c r="C28" i="9"/>
  <c r="G19" i="9" l="1"/>
  <c r="H26" i="9"/>
  <c r="G26" i="9"/>
  <c r="H27" i="9"/>
  <c r="G15" i="9"/>
  <c r="H16" i="9"/>
  <c r="G28" i="9"/>
  <c r="H12" i="9"/>
  <c r="H13" i="9"/>
  <c r="G33" i="9"/>
  <c r="H22" i="9"/>
  <c r="H21" i="9"/>
  <c r="G5" i="9"/>
  <c r="G22" i="9"/>
  <c r="G31" i="9"/>
  <c r="G29" i="9"/>
  <c r="G16" i="9"/>
  <c r="G20" i="9"/>
  <c r="H29" i="9"/>
  <c r="G7" i="9"/>
  <c r="H33" i="9"/>
  <c r="H11" i="9"/>
  <c r="G30" i="9"/>
  <c r="H7" i="9"/>
  <c r="G8" i="9"/>
  <c r="G21" i="9"/>
  <c r="H18" i="9"/>
  <c r="H10" i="9"/>
  <c r="H30" i="9"/>
  <c r="H24" i="9"/>
  <c r="G14" i="9"/>
  <c r="G4" i="9"/>
  <c r="G10" i="9"/>
  <c r="G25" i="9"/>
  <c r="G27" i="9"/>
  <c r="H20" i="9"/>
  <c r="G13" i="9"/>
  <c r="G18" i="9"/>
  <c r="G11" i="9"/>
  <c r="G23" i="9"/>
  <c r="H28" i="9"/>
  <c r="G12" i="9"/>
  <c r="H8" i="9"/>
  <c r="G24" i="9"/>
  <c r="H23" i="9"/>
  <c r="H4" i="9"/>
  <c r="H15" i="9"/>
  <c r="H9" i="9"/>
  <c r="H31" i="9"/>
  <c r="H25" i="9"/>
  <c r="H5" i="9"/>
  <c r="H14" i="9"/>
  <c r="H6" i="9"/>
  <c r="H19" i="9"/>
  <c r="G9" i="9"/>
  <c r="G6"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200-000001000000}">
      <text>
        <r>
          <rPr>
            <b/>
            <sz val="9"/>
            <color indexed="81"/>
            <rFont val="ＭＳ Ｐゴシック"/>
            <family val="3"/>
            <charset val="128"/>
          </rPr>
          <t>年間集計と合算したいところ</t>
        </r>
      </text>
    </comment>
    <comment ref="P2"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200-000003000000}">
      <text>
        <r>
          <rPr>
            <b/>
            <sz val="9"/>
            <color indexed="81"/>
            <rFont val="ＭＳ Ｐゴシック"/>
            <family val="3"/>
            <charset val="128"/>
          </rPr>
          <t>書式設定済</t>
        </r>
      </text>
    </comment>
    <comment ref="S2" authorId="0" shapeId="0" xr:uid="{00000000-0006-0000-0200-000004000000}">
      <text>
        <r>
          <rPr>
            <b/>
            <sz val="9"/>
            <color indexed="81"/>
            <rFont val="ＭＳ Ｐゴシック"/>
            <family val="3"/>
            <charset val="128"/>
          </rPr>
          <t>書式設定済</t>
        </r>
      </text>
    </comment>
    <comment ref="T2" authorId="0" shapeId="0" xr:uid="{00000000-0006-0000-0200-000005000000}">
      <text>
        <r>
          <rPr>
            <b/>
            <sz val="9"/>
            <color indexed="81"/>
            <rFont val="ＭＳ Ｐゴシック"/>
            <family val="3"/>
            <charset val="128"/>
          </rPr>
          <t>書式設定済</t>
        </r>
      </text>
    </comment>
    <comment ref="M3"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<sst xmlns="http://schemas.openxmlformats.org/spreadsheetml/2006/main" count="5699" uniqueCount="1837">
  <si>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</si>
  <si>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</si>
  <si>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</si>
  <si>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</si>
  <si>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</si>
  <si>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</si>
  <si>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</si>
  <si>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</si>
  <si>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</si>
  <si>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</si>
  <si>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</si>
  <si>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</si>
  <si>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</si>
  <si>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</si>
  <si>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</si>
  <si>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</si>
  <si>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</si>
  <si>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</si>
  <si>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</si>
  <si>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</si>
  <si>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</si>
  <si>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</si>
  <si>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</si>
  <si>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</si>
  <si>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</si>
  <si>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</si>
  <si>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</si>
  <si>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</si>
  <si>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</si>
  <si>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</si>
  <si>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</si>
  <si>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</si>
  <si>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</si>
  <si>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</si>
  <si>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</si>
  <si>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</si>
  <si>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</si>
  <si>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</si>
  <si>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</si>
  <si>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</si>
  <si>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</si>
  <si>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</si>
  <si>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</si>
  <si>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</si>
  <si>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</si>
  <si>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</si>
  <si>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</si>
  <si>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</si>
  <si>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</si>
  <si>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</si>
  <si>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</si>
  <si>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</si>
  <si>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</si>
  <si>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</si>
  <si>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</si>
  <si>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</si>
  <si>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</si>
  <si>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</si>
  <si>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</si>
  <si>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</si>
  <si>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</si>
  <si>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</si>
  <si>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</si>
  <si>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</si>
  <si>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</si>
  <si>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</si>
  <si>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</si>
  <si>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</si>
  <si>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</si>
  <si>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</si>
  <si>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</si>
  <si>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</si>
  <si>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</si>
  <si>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</si>
  <si>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</si>
  <si>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</si>
  <si>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</si>
  <si>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</si>
  <si>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</si>
  <si>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</si>
  <si>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</si>
  <si>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</si>
  <si>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</si>
  <si>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</si>
  <si>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</si>
  <si>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</si>
  <si>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</si>
  <si>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</si>
  <si>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</si>
  <si>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</si>
  <si>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</si>
  <si>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</si>
  <si>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</si>
  <si>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</si>
  <si>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</si>
  <si>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</si>
  <si>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</si>
  <si>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</si>
  <si>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</si>
  <si>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</si>
  <si>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</si>
  <si>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</si>
  <si>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</si>
  <si>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</si>
  <si>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</si>
  <si>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</si>
  <si>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</si>
  <si>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</si>
  <si>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</si>
  <si>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</si>
  <si>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</si>
  <si>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</si>
  <si>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</si>
  <si>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</si>
  <si>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</si>
  <si>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</si>
  <si>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</si>
  <si>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</si>
  <si>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</si>
  <si>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</si>
  <si>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</si>
  <si>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</si>
  <si>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</si>
  <si>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</si>
  <si>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</si>
  <si>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</si>
  <si>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</si>
  <si>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</si>
  <si>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</si>
  <si>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</si>
  <si>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</si>
  <si>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</si>
  <si>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</si>
  <si>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</si>
  <si>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</si>
  <si>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</si>
  <si>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</si>
  <si>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</si>
  <si>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</si>
  <si>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</si>
  <si>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</si>
  <si>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</si>
  <si>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</si>
  <si>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</si>
  <si>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</si>
  <si>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</si>
  <si>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</si>
  <si>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</si>
  <si>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</si>
  <si>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</si>
  <si>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</si>
  <si>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</si>
  <si>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</si>
  <si>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</si>
  <si>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</si>
  <si>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</si>
  <si>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</si>
  <si>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</si>
  <si>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</si>
  <si>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</si>
  <si>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</si>
  <si>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</si>
  <si>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</si>
  <si>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</si>
  <si>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</si>
  <si>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</si>
  <si>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</si>
  <si>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</si>
  <si>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</si>
  <si>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</si>
  <si>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</si>
  <si>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</si>
  <si>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</si>
  <si>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</si>
  <si>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</si>
  <si>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</si>
  <si>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</si>
  <si>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</si>
  <si>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</si>
  <si>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</si>
  <si>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</si>
  <si>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</si>
  <si>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</si>
  <si>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</si>
  <si>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</si>
  <si>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</si>
  <si>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</si>
  <si>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</si>
  <si>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</si>
  <si>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</si>
  <si>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</si>
  <si>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</si>
  <si>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</si>
  <si>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</si>
  <si>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</si>
  <si>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</si>
  <si>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</si>
  <si>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</si>
  <si>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</si>
  <si>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</si>
  <si>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</si>
  <si>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</si>
  <si>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</si>
  <si>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</si>
  <si>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</si>
  <si>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</si>
  <si>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</si>
  <si>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</si>
  <si>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</si>
  <si>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</si>
  <si>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</si>
  <si>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</si>
  <si>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</si>
  <si>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</si>
  <si>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</si>
  <si>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</si>
  <si>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</si>
  <si>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</si>
  <si>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</si>
  <si>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</si>
  <si>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</si>
  <si>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</si>
  <si>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</si>
  <si>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</si>
  <si>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</si>
  <si>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</si>
  <si>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</si>
  <si>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</si>
  <si>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</si>
  <si>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</si>
  <si>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</si>
  <si>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</si>
  <si>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</si>
  <si>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</si>
  <si>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</si>
  <si>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</si>
  <si>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</si>
  <si>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</si>
  <si>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</si>
  <si>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</si>
  <si>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</si>
  <si>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</si>
  <si>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</si>
  <si>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</si>
  <si>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</si>
  <si>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</si>
  <si>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</si>
  <si>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</si>
  <si>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</si>
  <si>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</si>
  <si>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</si>
  <si>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</si>
  <si>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</si>
  <si>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</si>
  <si>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</si>
  <si>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</si>
  <si>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</si>
  <si>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</si>
  <si>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</si>
  <si>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</si>
  <si>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</si>
  <si>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</si>
  <si>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</si>
  <si>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</si>
  <si>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</si>
  <si>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</si>
  <si>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</si>
  <si>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</si>
  <si>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</si>
  <si>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</si>
  <si>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</si>
  <si>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</si>
  <si>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</si>
  <si>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</si>
  <si>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</si>
  <si>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</si>
  <si>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</si>
  <si>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</si>
  <si>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</si>
  <si>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</si>
  <si>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</si>
  <si>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</si>
  <si>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</si>
  <si>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</si>
  <si>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</si>
  <si>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</si>
  <si>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</si>
  <si>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</si>
  <si>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</si>
  <si>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</si>
  <si>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</si>
  <si>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</si>
  <si>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</si>
  <si>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</si>
  <si>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</si>
  <si>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</si>
  <si>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</si>
  <si>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</si>
  <si>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</si>
  <si>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</si>
  <si>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</si>
  <si>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</si>
  <si>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</si>
  <si>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</si>
  <si>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</si>
  <si>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</si>
  <si>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</si>
  <si>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</si>
  <si>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</si>
  <si>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</si>
  <si>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</si>
  <si>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</si>
  <si>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</si>
  <si>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</si>
  <si>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</si>
  <si>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</si>
  <si>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</si>
  <si>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</si>
  <si>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</si>
  <si>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</si>
  <si>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</si>
  <si>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</si>
  <si>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</si>
  <si>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</si>
  <si>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</si>
  <si>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</si>
  <si>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</si>
  <si>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</si>
  <si>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</si>
  <si>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</si>
  <si>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</si>
  <si>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</si>
  <si>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</si>
  <si>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</si>
  <si>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</si>
  <si>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</si>
  <si>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</si>
  <si>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</si>
  <si>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</si>
  <si>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</si>
  <si>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</si>
  <si>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</si>
  <si>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</si>
  <si>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</si>
  <si>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</si>
  <si>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</si>
  <si>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</si>
  <si>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</si>
  <si>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</si>
  <si>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</si>
  <si>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</si>
  <si>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</si>
  <si>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</si>
  <si>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</si>
  <si>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</si>
  <si>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</si>
  <si>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</si>
  <si>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</si>
  <si>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</si>
  <si>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</si>
  <si>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</si>
  <si>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</si>
  <si>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</si>
  <si>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</si>
  <si>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</si>
  <si>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</si>
  <si>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</si>
  <si>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</si>
  <si>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</si>
  <si>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</si>
  <si>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</si>
  <si>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</si>
  <si>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</si>
  <si>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</si>
  <si>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</si>
  <si>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</si>
  <si>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</si>
  <si>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</si>
  <si>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</si>
  <si>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</si>
  <si>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</si>
  <si>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</si>
  <si>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</si>
  <si>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</si>
  <si>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</si>
  <si>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</si>
  <si>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</si>
  <si>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</si>
  <si>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</si>
  <si>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</si>
  <si>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</si>
  <si>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</si>
  <si>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</si>
  <si>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</si>
  <si>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</si>
  <si>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</si>
  <si>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</si>
  <si>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</si>
  <si>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</si>
  <si>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</si>
  <si>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</si>
  <si>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</si>
  <si>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</si>
  <si>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</si>
  <si>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</si>
  <si>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</si>
  <si>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</si>
  <si>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</si>
  <si>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</si>
  <si>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</si>
  <si>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</si>
  <si>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</si>
  <si>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</si>
  <si>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</si>
  <si>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</si>
  <si>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</si>
  <si>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</si>
  <si>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</si>
  <si>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</si>
  <si>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</si>
  <si>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</si>
  <si>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</si>
  <si>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</si>
  <si>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</si>
  <si>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</si>
  <si>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</si>
  <si>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</si>
  <si>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</si>
  <si>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</si>
  <si>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</si>
  <si>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</si>
  <si>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</si>
  <si>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</si>
  <si>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</si>
  <si>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</si>
  <si>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</si>
  <si>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</si>
  <si>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</si>
  <si>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</si>
  <si>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</si>
  <si>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</si>
  <si>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</si>
  <si>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</si>
  <si>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</si>
  <si>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</si>
  <si>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</si>
  <si>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</si>
  <si>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</si>
  <si>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</si>
  <si>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</si>
  <si>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</si>
  <si>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</si>
  <si>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</si>
  <si>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</si>
  <si>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</si>
  <si>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</si>
  <si>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</si>
  <si>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</si>
  <si>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</si>
  <si>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</si>
  <si>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</si>
  <si>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</si>
  <si>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</si>
  <si>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</si>
  <si>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</si>
  <si>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</si>
  <si>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</si>
  <si>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</si>
  <si>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</si>
  <si>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</si>
  <si>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</si>
  <si>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</si>
  <si>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</si>
  <si>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</si>
  <si>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</si>
  <si>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</si>
  <si>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</si>
  <si>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</si>
  <si>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</si>
  <si>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</si>
  <si>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</si>
  <si>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</si>
  <si>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</si>
  <si>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</si>
  <si>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</si>
  <si>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</si>
  <si>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</si>
  <si>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</si>
  <si>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</si>
  <si>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</si>
  <si>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</si>
  <si>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</si>
  <si>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</si>
  <si>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</si>
  <si>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</si>
  <si>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</si>
  <si>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</si>
  <si>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</si>
  <si>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</si>
  <si>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</si>
  <si>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</si>
  <si>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</si>
  <si>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</si>
  <si>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</si>
  <si>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</si>
  <si>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</si>
  <si>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</si>
  <si>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</si>
  <si>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</si>
  <si>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</si>
  <si>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</si>
  <si>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</si>
  <si>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</si>
  <si>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</si>
  <si>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</si>
  <si>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</si>
  <si>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</si>
  <si>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</si>
  <si>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</si>
  <si>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</si>
  <si>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</si>
  <si>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</si>
  <si>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</si>
  <si>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</si>
  <si>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</si>
  <si>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</si>
  <si>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</si>
  <si>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</si>
  <si>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</si>
  <si>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</si>
  <si>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</si>
  <si>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</si>
  <si>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</si>
  <si>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</si>
  <si>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</si>
  <si>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</si>
  <si>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</si>
  <si>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</si>
  <si>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</si>
  <si>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</si>
  <si>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</si>
  <si>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</si>
  <si>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</si>
  <si>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</si>
  <si>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</si>
  <si>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</si>
  <si>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</si>
  <si>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</si>
  <si>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</si>
  <si>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</si>
  <si>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</si>
  <si>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</si>
  <si>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</si>
  <si>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</si>
  <si>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</si>
  <si>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</si>
  <si>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</si>
  <si>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</si>
  <si>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</si>
  <si>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</si>
  <si>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</si>
  <si>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</si>
  <si>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</si>
  <si>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</si>
  <si>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</si>
  <si>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</si>
  <si>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</si>
  <si>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</si>
  <si>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</si>
  <si>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</si>
  <si>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</si>
  <si>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</si>
  <si>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</si>
  <si>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</si>
  <si>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</si>
  <si>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</si>
  <si>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</si>
  <si>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</si>
  <si>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</si>
  <si>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</si>
  <si>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</si>
  <si>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</si>
  <si>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</si>
  <si>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</si>
  <si>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</si>
  <si>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</si>
  <si>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</si>
  <si>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</si>
  <si>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</si>
  <si>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</si>
  <si>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</si>
  <si>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</si>
  <si>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</si>
  <si>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</si>
  <si>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</si>
  <si>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</si>
  <si>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</si>
  <si>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</si>
  <si>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</si>
  <si>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</si>
  <si>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</si>
  <si>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</si>
  <si>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</si>
  <si>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</si>
  <si>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</si>
  <si>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</si>
  <si>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</si>
  <si>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</si>
  <si>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</si>
  <si>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</si>
  <si>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</si>
  <si>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</si>
  <si>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</si>
  <si>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</si>
  <si>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</si>
  <si>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</si>
  <si>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</si>
  <si>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</si>
  <si>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</si>
  <si>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</si>
  <si>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</si>
  <si>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</si>
  <si>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</si>
  <si>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</si>
  <si>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</si>
  <si>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</si>
  <si>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</si>
  <si>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</si>
  <si>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</si>
  <si>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</si>
  <si>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</si>
  <si>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</si>
  <si>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</si>
  <si>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</si>
  <si>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</si>
  <si>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</si>
  <si>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</si>
  <si>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</si>
  <si>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</si>
  <si>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</si>
  <si>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</si>
  <si>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</si>
  <si>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</si>
  <si>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</si>
  <si>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</si>
  <si>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</si>
  <si>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</si>
  <si>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</si>
  <si>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</si>
  <si>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</si>
  <si>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</si>
  <si>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</si>
  <si>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</si>
  <si>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</si>
  <si>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</si>
  <si>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</si>
  <si>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</si>
  <si>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</si>
  <si>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</si>
  <si>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</si>
  <si>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</si>
  <si>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</si>
  <si>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</si>
  <si>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</si>
  <si>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</si>
  <si>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</si>
  <si>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</si>
  <si>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</si>
  <si>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</si>
  <si>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</si>
  <si>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</si>
  <si>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</si>
  <si>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</si>
  <si>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</si>
  <si>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</si>
  <si>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</si>
  <si>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</si>
  <si>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</si>
  <si>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</si>
  <si>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</si>
  <si>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</si>
  <si>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</si>
  <si>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</si>
  <si>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</si>
  <si>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</si>
  <si>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</si>
  <si>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</si>
  <si>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</si>
  <si>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</si>
  <si>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</si>
  <si>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</si>
  <si>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</si>
  <si>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</si>
  <si>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</si>
  <si>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</si>
  <si>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</si>
  <si>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</si>
  <si>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</si>
  <si>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</si>
  <si>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</si>
  <si>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</si>
  <si>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</si>
  <si>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</si>
  <si>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</si>
  <si>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</si>
  <si>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</si>
  <si>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</si>
  <si>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</si>
  <si>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</si>
  <si>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</si>
  <si>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</si>
  <si>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</si>
  <si>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</si>
  <si>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</si>
  <si>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</si>
  <si>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</si>
  <si>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</si>
  <si>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</si>
  <si>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</si>
  <si>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</si>
  <si>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</si>
  <si>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</si>
  <si>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</si>
  <si>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</si>
  <si>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</si>
  <si>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</si>
  <si>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</si>
  <si>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</si>
  <si>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</si>
  <si>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</si>
  <si>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</si>
  <si>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</si>
  <si>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</si>
  <si>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</si>
  <si>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</si>
  <si>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</si>
  <si>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</si>
  <si>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</si>
  <si>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</si>
  <si>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</si>
  <si>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</si>
  <si>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</si>
  <si>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</si>
  <si>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</si>
  <si>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</si>
  <si>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</si>
  <si>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</si>
  <si>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</si>
  <si>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</si>
  <si>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</si>
  <si>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</si>
  <si>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</si>
  <si>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</si>
  <si>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</si>
  <si>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</si>
  <si>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</si>
  <si>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</si>
  <si>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</si>
  <si>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</si>
  <si>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</si>
  <si>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</si>
  <si>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</si>
  <si>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</si>
  <si>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</si>
  <si>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</si>
  <si>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</si>
  <si>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</si>
  <si>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</si>
  <si>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</si>
  <si>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</si>
  <si>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</si>
  <si>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</si>
  <si>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</si>
  <si>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</si>
  <si>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</si>
  <si>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</si>
  <si>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</si>
  <si>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</si>
  <si>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</si>
  <si>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</si>
  <si>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</si>
  <si>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</si>
  <si>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</si>
  <si>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</si>
  <si>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</si>
  <si>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</si>
  <si>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</si>
  <si>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</si>
  <si>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</si>
  <si>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</si>
  <si>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</si>
  <si>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</si>
  <si>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</si>
  <si>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</si>
  <si>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</si>
  <si>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</si>
  <si>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</si>
  <si>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</si>
  <si>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</si>
  <si>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</si>
  <si>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</si>
  <si>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</si>
  <si>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</si>
  <si>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</si>
  <si>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</si>
  <si>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</si>
  <si>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</si>
  <si>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</si>
  <si>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</si>
  <si>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</si>
  <si>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</si>
  <si>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</si>
  <si>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</si>
  <si>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</si>
  <si>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</si>
  <si>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</si>
  <si>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</si>
  <si>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</si>
  <si>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</si>
  <si>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</si>
  <si>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</si>
  <si>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</si>
  <si>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</si>
  <si>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</si>
  <si>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</si>
  <si>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</si>
  <si>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</si>
  <si>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</si>
  <si>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</si>
  <si>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</si>
  <si>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</si>
  <si>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</si>
  <si>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</si>
  <si>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</si>
  <si>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</si>
  <si>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</si>
  <si>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</si>
  <si>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</si>
  <si>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</si>
  <si>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</si>
  <si>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</si>
  <si>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</si>
  <si>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</si>
  <si>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</si>
  <si>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</si>
  <si>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</si>
  <si>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</si>
  <si>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</si>
  <si>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</si>
  <si>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</si>
  <si>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</si>
  <si>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</si>
  <si>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</si>
  <si>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</si>
  <si>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</si>
  <si>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</si>
  <si>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</si>
  <si>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</si>
  <si>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</si>
  <si>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</si>
  <si>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</si>
  <si>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</si>
  <si>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</si>
  <si>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</si>
  <si>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</si>
  <si>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</si>
  <si>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</si>
  <si>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</si>
  <si>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</si>
  <si>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</si>
  <si>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</si>
  <si>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</si>
  <si>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</si>
  <si>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</si>
  <si>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</si>
  <si>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</si>
  <si>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</si>
  <si>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</si>
  <si>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</si>
  <si>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</si>
  <si>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</si>
  <si>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</si>
  <si>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</si>
  <si>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</si>
  <si>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</si>
  <si>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</si>
  <si>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</si>
  <si>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</si>
  <si>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</si>
  <si>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</si>
  <si>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</si>
  <si>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</si>
  <si>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</si>
  <si>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</si>
  <si>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</si>
  <si>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</si>
  <si>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</si>
  <si>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</si>
  <si>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</si>
  <si>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</si>
  <si>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</si>
  <si>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</si>
  <si>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</si>
  <si>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</si>
  <si>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</si>
  <si>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</si>
  <si>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</si>
  <si>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</si>
  <si>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</si>
  <si>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</si>
  <si>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</si>
  <si>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</si>
  <si>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</si>
  <si>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</si>
  <si>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</si>
  <si>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</si>
  <si>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</si>
  <si>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</si>
  <si>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</si>
  <si>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</si>
  <si>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</si>
  <si>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</si>
  <si>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</si>
  <si>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</si>
  <si>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</si>
  <si>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</si>
  <si>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</si>
  <si>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</si>
  <si>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</si>
  <si>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</si>
  <si>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</si>
  <si>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</si>
  <si>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</si>
  <si>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</si>
  <si>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</si>
  <si>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</si>
  <si>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</si>
  <si>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</si>
  <si>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</si>
  <si>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</si>
  <si>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</si>
  <si>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</si>
  <si>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</si>
  <si>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</si>
  <si>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</si>
  <si>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</si>
  <si>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</si>
  <si>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</si>
  <si>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</si>
  <si>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</si>
  <si>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</si>
  <si>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</si>
  <si>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</si>
  <si>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</si>
  <si>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</si>
  <si>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</si>
  <si>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</si>
  <si>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</si>
  <si>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</si>
  <si>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</si>
  <si>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</si>
  <si>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</si>
  <si>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</si>
  <si>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</si>
  <si>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</si>
  <si>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</si>
  <si>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</si>
  <si>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</si>
  <si>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</si>
  <si>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</si>
  <si>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</si>
  <si>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</si>
  <si>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</si>
  <si>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</si>
  <si>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</si>
  <si>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</si>
  <si>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</si>
  <si>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</si>
  <si>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</si>
  <si>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</si>
  <si>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</si>
  <si>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</si>
  <si>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</si>
  <si>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</si>
  <si>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</si>
  <si>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</si>
  <si>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</si>
  <si>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</si>
  <si>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</si>
  <si>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</si>
  <si>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</si>
  <si>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</si>
  <si>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</si>
  <si>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</si>
  <si>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</si>
  <si>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</si>
  <si>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</si>
  <si>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</si>
  <si>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</si>
  <si>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</si>
  <si>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</si>
  <si>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</si>
  <si>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</si>
  <si>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</si>
  <si>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</si>
  <si>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</si>
  <si>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</si>
  <si>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</si>
  <si>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</si>
  <si>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</si>
  <si>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</si>
  <si>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</si>
  <si>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</si>
  <si>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</si>
  <si>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</si>
  <si>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</si>
  <si>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</si>
  <si>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</si>
  <si>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</si>
  <si>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</si>
  <si>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</si>
  <si>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</si>
  <si>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</si>
  <si>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</si>
  <si>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</si>
  <si>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</si>
  <si>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</si>
  <si>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</si>
  <si>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</si>
  <si>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</si>
  <si>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</si>
  <si>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</si>
  <si>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</si>
  <si>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</si>
  <si>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</si>
  <si>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</si>
  <si>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</si>
  <si>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</si>
  <si>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</si>
  <si>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</si>
  <si>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</si>
  <si>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</si>
  <si>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</si>
  <si>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</si>
  <si>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</si>
  <si>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</si>
  <si>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</si>
  <si>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</si>
  <si>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</si>
  <si>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</si>
  <si>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</si>
  <si>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</si>
  <si>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</si>
  <si>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</si>
  <si>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</si>
  <si>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</si>
  <si>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</si>
  <si>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</si>
  <si>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</si>
  <si>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</si>
  <si>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</si>
  <si>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</si>
  <si>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</si>
  <si>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5"/>
  </si>
  <si>
    <t>自動</t>
    <rPh sb="0" eb="2">
      <t>ジドウ</t>
    </rPh>
    <phoneticPr fontId="5"/>
  </si>
  <si>
    <t>固定</t>
    <rPh sb="0" eb="2">
      <t>コテイ</t>
    </rPh>
    <phoneticPr fontId="5"/>
  </si>
  <si>
    <t>ＶＲ一</t>
  </si>
  <si>
    <t>ＶＲ二</t>
  </si>
  <si>
    <t>ＶＲ三</t>
    <rPh sb="2" eb="3">
      <t>サン</t>
    </rPh>
    <phoneticPr fontId="8"/>
  </si>
  <si>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</si>
  <si>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</si>
  <si>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</si>
  <si>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</si>
  <si>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</si>
  <si>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</si>
  <si>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</si>
  <si>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</si>
  <si>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</si>
  <si>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</si>
  <si>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</si>
  <si>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</si>
  <si>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</si>
  <si>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</si>
  <si>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8"/>
  </si>
  <si>
    <t>西地創</t>
    <phoneticPr fontId="8"/>
  </si>
  <si>
    <t>西企画</t>
  </si>
  <si>
    <t>Ｇ推進</t>
    <phoneticPr fontId="8"/>
  </si>
  <si>
    <t>Ｇ上海</t>
  </si>
  <si>
    <t>Ｇ星国</t>
    <phoneticPr fontId="8"/>
  </si>
  <si>
    <t>Ｇ米国</t>
  </si>
  <si>
    <t>ＧＢＩ</t>
  </si>
  <si>
    <t>ＧＢア</t>
  </si>
  <si>
    <t>ＧＢＥ</t>
    <phoneticPr fontId="8"/>
  </si>
  <si>
    <t>ＧＩＯ</t>
    <phoneticPr fontId="8"/>
  </si>
  <si>
    <t>ＧＢＰ</t>
  </si>
  <si>
    <t>ＧＢ企</t>
  </si>
  <si>
    <t>セ事サ</t>
    <phoneticPr fontId="8"/>
  </si>
  <si>
    <t>セ事Ｉ</t>
    <phoneticPr fontId="8"/>
  </si>
  <si>
    <t>セ事プ</t>
    <phoneticPr fontId="8"/>
  </si>
  <si>
    <t>セ事企</t>
    <rPh sb="2" eb="3">
      <t>キ</t>
    </rPh>
    <phoneticPr fontId="8"/>
  </si>
  <si>
    <t>ＣＩＢ</t>
    <phoneticPr fontId="8"/>
  </si>
  <si>
    <t>ＣＩＳ</t>
    <phoneticPr fontId="8"/>
  </si>
  <si>
    <t>ＣＩ企</t>
  </si>
  <si>
    <t>ＮＩビ</t>
    <phoneticPr fontId="8"/>
  </si>
  <si>
    <t>ＮＩＩ</t>
    <phoneticPr fontId="8"/>
  </si>
  <si>
    <t>ＮＩネ</t>
    <phoneticPr fontId="8"/>
  </si>
  <si>
    <t>ＮＩサ</t>
    <phoneticPr fontId="8"/>
  </si>
  <si>
    <t>ＮＩア</t>
    <phoneticPr fontId="8"/>
  </si>
  <si>
    <t>ＮＩ企</t>
    <phoneticPr fontId="8"/>
  </si>
  <si>
    <t>ＡＩＳ</t>
    <phoneticPr fontId="8"/>
  </si>
  <si>
    <t>ＡＩＲ</t>
    <phoneticPr fontId="8"/>
  </si>
  <si>
    <t>ＡＩＩ</t>
    <phoneticPr fontId="8"/>
  </si>
  <si>
    <t>ＡＩＡ</t>
    <phoneticPr fontId="8"/>
  </si>
  <si>
    <t>ＡＩＤ</t>
    <phoneticPr fontId="8"/>
  </si>
  <si>
    <t>ＡＩ企</t>
    <phoneticPr fontId="8"/>
  </si>
  <si>
    <t>ＮＳＳ</t>
    <phoneticPr fontId="8"/>
  </si>
  <si>
    <t>ＮＳＭ</t>
    <phoneticPr fontId="8"/>
  </si>
  <si>
    <t>ＮＳＴ</t>
    <phoneticPr fontId="8"/>
  </si>
  <si>
    <t>ＮＳ企</t>
    <rPh sb="2" eb="3">
      <t>クワダ</t>
    </rPh>
    <phoneticPr fontId="8"/>
  </si>
  <si>
    <t>ＩＰＲ</t>
    <phoneticPr fontId="8"/>
  </si>
  <si>
    <t>ＩＰＭ</t>
    <phoneticPr fontId="8"/>
  </si>
  <si>
    <t>ＩＰＬ</t>
    <phoneticPr fontId="8"/>
  </si>
  <si>
    <t>ＩＰ企</t>
    <phoneticPr fontId="8"/>
  </si>
  <si>
    <t>ＮＰＬ</t>
    <phoneticPr fontId="8"/>
  </si>
  <si>
    <t>ＮＰ企</t>
    <rPh sb="2" eb="3">
      <t>キ</t>
    </rPh>
    <phoneticPr fontId="8"/>
  </si>
  <si>
    <t>ＲＤＭ</t>
    <phoneticPr fontId="8"/>
  </si>
  <si>
    <t>ＲＤＤ</t>
    <phoneticPr fontId="8"/>
  </si>
  <si>
    <t>ＲＤＲ</t>
    <phoneticPr fontId="8"/>
  </si>
  <si>
    <t>ＲＤＷ</t>
    <phoneticPr fontId="8"/>
  </si>
  <si>
    <t>ＲＤ企</t>
    <phoneticPr fontId="8"/>
  </si>
  <si>
    <t>ＩＯビ</t>
    <phoneticPr fontId="8"/>
  </si>
  <si>
    <t>ＩＯＧ</t>
    <phoneticPr fontId="8"/>
  </si>
  <si>
    <t>ＩＯ企</t>
    <rPh sb="2" eb="3">
      <t>キ</t>
    </rPh>
    <phoneticPr fontId="8"/>
  </si>
  <si>
    <t>営推チ</t>
    <phoneticPr fontId="8"/>
  </si>
  <si>
    <t>営推マ</t>
  </si>
  <si>
    <t>営推進</t>
  </si>
  <si>
    <t>営推企</t>
  </si>
  <si>
    <t>Ｄ基幹</t>
    <rPh sb="1" eb="3">
      <t>キカン</t>
    </rPh>
    <phoneticPr fontId="8"/>
  </si>
  <si>
    <t>ＤＡＰ</t>
    <phoneticPr fontId="8"/>
  </si>
  <si>
    <t>ＤＭＳ</t>
    <phoneticPr fontId="8"/>
  </si>
  <si>
    <t>Ｄ環境</t>
    <rPh sb="1" eb="3">
      <t>カンキョウ</t>
    </rPh>
    <phoneticPr fontId="8"/>
  </si>
  <si>
    <t>経企画</t>
  </si>
  <si>
    <t>経推進</t>
  </si>
  <si>
    <t>経財務</t>
    <rPh sb="1" eb="3">
      <t>ザイム</t>
    </rPh>
    <phoneticPr fontId="8"/>
  </si>
  <si>
    <t>経戦略</t>
  </si>
  <si>
    <t>経関企</t>
  </si>
  <si>
    <t>経ＣＳ</t>
  </si>
  <si>
    <t>経輸出</t>
    <phoneticPr fontId="8"/>
  </si>
  <si>
    <t>経知財</t>
    <rPh sb="1" eb="3">
      <t>チザイ</t>
    </rPh>
    <phoneticPr fontId="8"/>
  </si>
  <si>
    <t>総総務</t>
  </si>
  <si>
    <t>総法務</t>
  </si>
  <si>
    <t>総啓発</t>
  </si>
  <si>
    <t>総倫理</t>
  </si>
  <si>
    <t>人ＴＭ</t>
    <phoneticPr fontId="8"/>
  </si>
  <si>
    <t>ＣＩＳ</t>
  </si>
  <si>
    <t>件数</t>
    <rPh sb="0" eb="2">
      <t>ケンスウ</t>
    </rPh>
    <phoneticPr fontId="5"/>
  </si>
  <si>
    <t>仕向地</t>
    <rPh sb="0" eb="3">
      <t>シムケチ</t>
    </rPh>
    <phoneticPr fontId="5"/>
  </si>
  <si>
    <t>【社内限り】</t>
    <rPh sb="1" eb="3">
      <t>シャナイ</t>
    </rPh>
    <rPh sb="3" eb="4">
      <t>カギ</t>
    </rPh>
    <phoneticPr fontId="8"/>
  </si>
  <si>
    <t>組織名称・略称・英文呼称</t>
    <rPh sb="0" eb="2">
      <t>ソシキ</t>
    </rPh>
    <rPh sb="2" eb="4">
      <t>メイショウ</t>
    </rPh>
    <rPh sb="5" eb="7">
      <t>リャクショウ</t>
    </rPh>
    <rPh sb="8" eb="10">
      <t>エイブン</t>
    </rPh>
    <rPh sb="10" eb="12">
      <t>コショウ</t>
    </rPh>
    <phoneticPr fontId="8"/>
  </si>
  <si>
    <t>経営企画部</t>
    <rPh sb="0" eb="2">
      <t>ケイエイ</t>
    </rPh>
    <rPh sb="2" eb="4">
      <t>キカク</t>
    </rPh>
    <rPh sb="4" eb="5">
      <t>ブ</t>
    </rPh>
    <phoneticPr fontId="8"/>
  </si>
  <si>
    <t>組織名称</t>
    <rPh sb="0" eb="2">
      <t>ソシキ</t>
    </rPh>
    <rPh sb="2" eb="4">
      <t>メイショウ</t>
    </rPh>
    <phoneticPr fontId="8"/>
  </si>
  <si>
    <t>略称</t>
    <rPh sb="0" eb="2">
      <t>リャクショウ</t>
    </rPh>
    <phoneticPr fontId="8"/>
  </si>
  <si>
    <t>英文呼称</t>
    <rPh sb="0" eb="2">
      <t>エイブン</t>
    </rPh>
    <rPh sb="2" eb="4">
      <t>コショウ</t>
    </rPh>
    <phoneticPr fontId="8"/>
  </si>
  <si>
    <t>Value Co-creation事業本部</t>
    <rPh sb="17" eb="19">
      <t>ジギョウ</t>
    </rPh>
    <rPh sb="19" eb="21">
      <t>ホンブ</t>
    </rPh>
    <phoneticPr fontId="8"/>
  </si>
  <si>
    <t>Value Co-creation Business Headquarters</t>
    <phoneticPr fontId="8"/>
  </si>
  <si>
    <t xml:space="preserve">ビジネスリレーション第一部門
</t>
    <rPh sb="10" eb="12">
      <t>ダイイチ</t>
    </rPh>
    <rPh sb="12" eb="14">
      <t>ブモン</t>
    </rPh>
    <phoneticPr fontId="8"/>
  </si>
  <si>
    <t>Business Relation Section-1</t>
    <phoneticPr fontId="8"/>
  </si>
  <si>
    <t xml:space="preserve">ビジネスリレーション第二部門
</t>
    <rPh sb="10" eb="12">
      <t>ダイニ</t>
    </rPh>
    <rPh sb="12" eb="14">
      <t>ブモン</t>
    </rPh>
    <phoneticPr fontId="8"/>
  </si>
  <si>
    <t>Business Relation Section-2</t>
  </si>
  <si>
    <t xml:space="preserve">ビジネスリレーション第三部門
</t>
    <rPh sb="10" eb="12">
      <t>ダイサン</t>
    </rPh>
    <rPh sb="12" eb="14">
      <t>ブモン</t>
    </rPh>
    <phoneticPr fontId="8"/>
  </si>
  <si>
    <t>Business Relation Section-3</t>
  </si>
  <si>
    <t>北海道支店</t>
    <rPh sb="0" eb="3">
      <t>ホッカイドウ</t>
    </rPh>
    <rPh sb="3" eb="5">
      <t>シテン</t>
    </rPh>
    <phoneticPr fontId="8"/>
  </si>
  <si>
    <t>Hokkaido Branch Office</t>
    <phoneticPr fontId="8"/>
  </si>
  <si>
    <t>東北支店</t>
    <rPh sb="0" eb="2">
      <t>トウホク</t>
    </rPh>
    <rPh sb="2" eb="4">
      <t>シテン</t>
    </rPh>
    <phoneticPr fontId="8"/>
  </si>
  <si>
    <t>Tohoku Branch Office</t>
  </si>
  <si>
    <t>福島営業所</t>
    <rPh sb="0" eb="2">
      <t>フクシマ</t>
    </rPh>
    <rPh sb="2" eb="5">
      <t>エイギョウショ</t>
    </rPh>
    <phoneticPr fontId="8"/>
  </si>
  <si>
    <t>Fukushima Branch Office</t>
  </si>
  <si>
    <t>ＧＴＭ推進部門</t>
    <rPh sb="3" eb="5">
      <t>スイシン</t>
    </rPh>
    <rPh sb="5" eb="7">
      <t>ブモン</t>
    </rPh>
    <phoneticPr fontId="8"/>
  </si>
  <si>
    <t>Go-to-Market Section</t>
  </si>
  <si>
    <t xml:space="preserve">まちづくりビジネスユニット
</t>
    <phoneticPr fontId="8"/>
  </si>
  <si>
    <t>Community Development Business Unit</t>
  </si>
  <si>
    <t xml:space="preserve">カスタマーエンゲージメントビジネスユニット
</t>
    <phoneticPr fontId="8"/>
  </si>
  <si>
    <t>Customer Engagement Business Unit</t>
  </si>
  <si>
    <t>トータルソリューションビジネスユニット</t>
    <phoneticPr fontId="8"/>
  </si>
  <si>
    <t>Total Solution Business Unit</t>
  </si>
  <si>
    <t>ユーザオペレーションサポートビジネスユニット</t>
    <phoneticPr fontId="8"/>
  </si>
  <si>
    <t>User Operation Support Business Unit</t>
  </si>
  <si>
    <t>ＤＸイノベーションプロジェクト</t>
    <phoneticPr fontId="8"/>
  </si>
  <si>
    <t>Digital Transformation Innovation Project</t>
  </si>
  <si>
    <t>企画総務部門</t>
    <rPh sb="0" eb="2">
      <t>キカク</t>
    </rPh>
    <rPh sb="2" eb="4">
      <t>ソウム</t>
    </rPh>
    <rPh sb="4" eb="6">
      <t>ブモン</t>
    </rPh>
    <phoneticPr fontId="8"/>
  </si>
  <si>
    <t>Planning and General Affairs Section</t>
  </si>
  <si>
    <t>西日本事業本部</t>
    <rPh sb="0" eb="1">
      <t>ニシ</t>
    </rPh>
    <rPh sb="1" eb="3">
      <t>ニホン</t>
    </rPh>
    <rPh sb="3" eb="5">
      <t>ジギョウ</t>
    </rPh>
    <rPh sb="5" eb="7">
      <t>ホンブ</t>
    </rPh>
    <phoneticPr fontId="8"/>
  </si>
  <si>
    <t>西本部</t>
  </si>
  <si>
    <t>Business Headquarters-West</t>
  </si>
  <si>
    <t>営業部門</t>
    <rPh sb="0" eb="2">
      <t>エイギョウ</t>
    </rPh>
    <rPh sb="2" eb="4">
      <t>ブモン</t>
    </rPh>
    <phoneticPr fontId="8"/>
  </si>
  <si>
    <t>Sales Section</t>
  </si>
  <si>
    <t>東海支店</t>
    <rPh sb="0" eb="2">
      <t>トウカイ</t>
    </rPh>
    <rPh sb="2" eb="4">
      <t>シテン</t>
    </rPh>
    <phoneticPr fontId="8"/>
  </si>
  <si>
    <t>Tokai Branch Office</t>
  </si>
  <si>
    <t>九州支店</t>
    <rPh sb="0" eb="2">
      <t>キュウシュウ</t>
    </rPh>
    <rPh sb="2" eb="4">
      <t>シテン</t>
    </rPh>
    <phoneticPr fontId="8"/>
  </si>
  <si>
    <t>Kyushu Branch Office</t>
  </si>
  <si>
    <t>ソリューションビジネスユニット</t>
    <phoneticPr fontId="8"/>
  </si>
  <si>
    <t>Solution Business Unit</t>
  </si>
  <si>
    <t>ネットワークマネジメントビジネスユニット</t>
    <phoneticPr fontId="8"/>
  </si>
  <si>
    <t>Network Management Business Unit</t>
    <phoneticPr fontId="8"/>
  </si>
  <si>
    <t>ビジネスインキュベーションビジネスユニット</t>
    <phoneticPr fontId="8"/>
  </si>
  <si>
    <t>Business Incubation Business Unit</t>
    <phoneticPr fontId="8"/>
  </si>
  <si>
    <t>地域創生ビジネスプロジェクト</t>
    <rPh sb="0" eb="2">
      <t>チイキ</t>
    </rPh>
    <rPh sb="2" eb="4">
      <t>ソウセイ</t>
    </rPh>
    <phoneticPr fontId="8"/>
  </si>
  <si>
    <t>Regional Revitalization Business Project</t>
    <phoneticPr fontId="8"/>
  </si>
  <si>
    <t>企画総務部門</t>
    <rPh sb="2" eb="4">
      <t>ソウム</t>
    </rPh>
    <phoneticPr fontId="8"/>
  </si>
  <si>
    <t>グローバル事業本部</t>
    <phoneticPr fontId="8"/>
  </si>
  <si>
    <t>ＧＢ本</t>
  </si>
  <si>
    <t>Global Business Headquarters</t>
    <phoneticPr fontId="8"/>
  </si>
  <si>
    <t>グローバルアライアンス推進部門</t>
    <rPh sb="11" eb="13">
      <t>スイシン</t>
    </rPh>
    <rPh sb="13" eb="15">
      <t>ブモン</t>
    </rPh>
    <phoneticPr fontId="8"/>
  </si>
  <si>
    <t>Global Alliance Section</t>
    <phoneticPr fontId="8"/>
  </si>
  <si>
    <t>上海駐在員事務所</t>
    <rPh sb="0" eb="2">
      <t>シャンハイ</t>
    </rPh>
    <rPh sb="2" eb="5">
      <t>チュウザイイン</t>
    </rPh>
    <rPh sb="5" eb="7">
      <t>ジム</t>
    </rPh>
    <rPh sb="7" eb="8">
      <t>ショ</t>
    </rPh>
    <phoneticPr fontId="8"/>
  </si>
  <si>
    <t>Shanghai Representative Office</t>
  </si>
  <si>
    <t>シンガポール支店</t>
    <rPh sb="6" eb="8">
      <t>シテン</t>
    </rPh>
    <phoneticPr fontId="8"/>
  </si>
  <si>
    <t>Singapore Office</t>
    <phoneticPr fontId="8"/>
  </si>
  <si>
    <t>米国支店</t>
    <rPh sb="0" eb="2">
      <t>ベイコク</t>
    </rPh>
    <rPh sb="2" eb="4">
      <t>シテン</t>
    </rPh>
    <phoneticPr fontId="8"/>
  </si>
  <si>
    <t>US Office</t>
  </si>
  <si>
    <t>グローバルソリューションビジネスユニット</t>
    <phoneticPr fontId="8"/>
  </si>
  <si>
    <t>Global Solution Business Unit</t>
    <phoneticPr fontId="8"/>
  </si>
  <si>
    <t>プロダクトインキュベーションセンタ</t>
    <phoneticPr fontId="8"/>
  </si>
  <si>
    <t>Product Incubation Center</t>
    <phoneticPr fontId="8"/>
  </si>
  <si>
    <t>光プロダクツビジネスユニット</t>
    <phoneticPr fontId="8"/>
  </si>
  <si>
    <t>Optical Products Business Unit</t>
  </si>
  <si>
    <t>環境ビジネスユニット</t>
    <rPh sb="0" eb="2">
      <t>カンキョウ</t>
    </rPh>
    <phoneticPr fontId="8"/>
  </si>
  <si>
    <t>Environmental Business Unit</t>
  </si>
  <si>
    <t>アドバンスマテリアルビジネスユニット</t>
    <phoneticPr fontId="8"/>
  </si>
  <si>
    <t>Advanced Material Business Unit</t>
  </si>
  <si>
    <t>ＥＵＶ技術センタ</t>
    <rPh sb="3" eb="5">
      <t>ギジュツ</t>
    </rPh>
    <phoneticPr fontId="8"/>
  </si>
  <si>
    <t>Extreme Ultraviolet Mirror Technical Center</t>
    <phoneticPr fontId="8"/>
  </si>
  <si>
    <t>ＩＯＷＮ光学材料推進部門</t>
    <phoneticPr fontId="8"/>
  </si>
  <si>
    <t>IOWN Optical Materials Promotion Section</t>
    <phoneticPr fontId="8"/>
  </si>
  <si>
    <t>プロジェクト推進部門</t>
    <phoneticPr fontId="8"/>
  </si>
  <si>
    <t>Project Management Section</t>
    <phoneticPr fontId="8"/>
  </si>
  <si>
    <t>セキュリティ事業本部</t>
    <phoneticPr fontId="8"/>
  </si>
  <si>
    <t>セ事本</t>
  </si>
  <si>
    <t>Security Business Headquarters</t>
  </si>
  <si>
    <t>セキュリティサービス＆ソリューションビジネスユニット</t>
    <phoneticPr fontId="8"/>
  </si>
  <si>
    <t>Security Service and Solution Business Unit</t>
    <phoneticPr fontId="8"/>
  </si>
  <si>
    <t>ＩＰソリューションビジネスユニット</t>
    <phoneticPr fontId="8"/>
  </si>
  <si>
    <t>Network and Security Solution Business Unit</t>
    <phoneticPr fontId="8"/>
  </si>
  <si>
    <t>プロフェッショナルプロデュースプロジェクト</t>
    <phoneticPr fontId="8"/>
  </si>
  <si>
    <t>Professional Produce Project</t>
    <phoneticPr fontId="8"/>
  </si>
  <si>
    <t>クラウドＩｏＴ事業本部</t>
    <phoneticPr fontId="8"/>
  </si>
  <si>
    <t>ＣＩ本</t>
  </si>
  <si>
    <t>Cloud and IoT Business Headquarters</t>
  </si>
  <si>
    <t xml:space="preserve">先端ビジネス開発ビジネスユニット
</t>
    <phoneticPr fontId="8"/>
  </si>
  <si>
    <t>Advanced Business Development Business Unit</t>
    <phoneticPr fontId="8"/>
  </si>
  <si>
    <t>ＩｏＴソリューションビジネスユニット</t>
    <phoneticPr fontId="8"/>
  </si>
  <si>
    <t>IoT Solutions Business Unit</t>
    <phoneticPr fontId="8"/>
  </si>
  <si>
    <t>クラウドソリューションビジネスユニット</t>
    <phoneticPr fontId="8"/>
  </si>
  <si>
    <t>Cloud Solutions Business Unit</t>
  </si>
  <si>
    <t>ネットワークイノベーション事業本部</t>
    <rPh sb="13" eb="15">
      <t>ジギョウ</t>
    </rPh>
    <rPh sb="15" eb="17">
      <t>ホンブ</t>
    </rPh>
    <phoneticPr fontId="8"/>
  </si>
  <si>
    <t>ＮＩ本</t>
    <phoneticPr fontId="8"/>
  </si>
  <si>
    <t>Network Innovation Business Headquarters</t>
    <phoneticPr fontId="8"/>
  </si>
  <si>
    <t>ネットワークビジネスデベロップメントビジネスユニット</t>
    <phoneticPr fontId="8"/>
  </si>
  <si>
    <t>Network Business Development Business Unit</t>
    <phoneticPr fontId="8"/>
  </si>
  <si>
    <t>ＩＯＷＮビジネスデベロップメントビジネスユニット</t>
    <phoneticPr fontId="8"/>
  </si>
  <si>
    <t>IOWN Business Development Business Unit</t>
    <phoneticPr fontId="8"/>
  </si>
  <si>
    <t>ネットワークアドバンスメントビジネスユニット</t>
    <phoneticPr fontId="8"/>
  </si>
  <si>
    <t>Network Advancement Business Unit</t>
    <phoneticPr fontId="8"/>
  </si>
  <si>
    <t>ネットワークサービスインテグレーションビジネスユニット</t>
    <phoneticPr fontId="8"/>
  </si>
  <si>
    <t>Network Service Integration Business Unit</t>
    <phoneticPr fontId="8"/>
  </si>
  <si>
    <t>アクセス＆トランスポートネットワークビジネスユニット</t>
    <phoneticPr fontId="15"/>
  </si>
  <si>
    <t>Access and Transport Network Business Unit</t>
    <phoneticPr fontId="8"/>
  </si>
  <si>
    <t>ＡＩロボティクス事業本部</t>
    <phoneticPr fontId="8"/>
  </si>
  <si>
    <t>ＡＩ本</t>
    <rPh sb="2" eb="3">
      <t>ホン</t>
    </rPh>
    <phoneticPr fontId="8"/>
  </si>
  <si>
    <t>AI and Robotics Business Headquarters</t>
    <phoneticPr fontId="8"/>
  </si>
  <si>
    <t>ビジネスストラテジー部門</t>
    <phoneticPr fontId="8"/>
  </si>
  <si>
    <t>Business Strategy Section</t>
    <phoneticPr fontId="8"/>
  </si>
  <si>
    <t>ロボティクスソリューションビジネスユニット</t>
    <phoneticPr fontId="8"/>
  </si>
  <si>
    <t>Robotics Solutions Business Unit</t>
    <phoneticPr fontId="8"/>
  </si>
  <si>
    <t>ＩＡイノベーションビジネスユニット</t>
    <phoneticPr fontId="8"/>
  </si>
  <si>
    <t>Intelligent Automation Innovation Business Unit</t>
    <phoneticPr fontId="8"/>
  </si>
  <si>
    <t>アドバンスデータアナリシスビジネスユニット</t>
    <phoneticPr fontId="8"/>
  </si>
  <si>
    <t>Advanced Data Analysis Business Unit</t>
    <phoneticPr fontId="8"/>
  </si>
  <si>
    <t>ディスラプティブイノベーションビジネスユニット</t>
    <phoneticPr fontId="8"/>
  </si>
  <si>
    <t>Disruptive Innovation Business Unit</t>
    <phoneticPr fontId="8"/>
  </si>
  <si>
    <t>Planning and General Affairs Section</t>
    <phoneticPr fontId="8"/>
  </si>
  <si>
    <t>ＮＷセキュリティマネジメント事業本部</t>
    <rPh sb="14" eb="16">
      <t>ジギョウ</t>
    </rPh>
    <rPh sb="16" eb="18">
      <t>ホンブ</t>
    </rPh>
    <phoneticPr fontId="8"/>
  </si>
  <si>
    <t>ＮＳ本</t>
    <rPh sb="2" eb="3">
      <t>ホン</t>
    </rPh>
    <phoneticPr fontId="8"/>
  </si>
  <si>
    <t>Network and Security Management Business Headquarters</t>
    <phoneticPr fontId="8"/>
  </si>
  <si>
    <t>ＩＣＴ-２４サービスオペレーションビジネスユニット</t>
    <phoneticPr fontId="8"/>
  </si>
  <si>
    <t>ICT-24 Service Operation Business Unit</t>
    <phoneticPr fontId="8"/>
  </si>
  <si>
    <t>システムマネジメントビジネスユニット</t>
    <phoneticPr fontId="8"/>
  </si>
  <si>
    <t>System Management Business Unit</t>
    <phoneticPr fontId="8"/>
  </si>
  <si>
    <t>テクニカルイノベーションビジネスユニット</t>
    <phoneticPr fontId="15"/>
  </si>
  <si>
    <t>Technical Innovation Business Unit</t>
    <phoneticPr fontId="8"/>
  </si>
  <si>
    <t>ＩＰＥＳビジネスセンタ</t>
    <phoneticPr fontId="8"/>
  </si>
  <si>
    <t>ＩＰＣ</t>
    <phoneticPr fontId="8"/>
  </si>
  <si>
    <t>IPES Business Center</t>
    <phoneticPr fontId="8"/>
  </si>
  <si>
    <t>ＩＰ調査分析ビジネスユニット</t>
    <phoneticPr fontId="8"/>
  </si>
  <si>
    <t>IP Investigation and Analysis Business Unit</t>
    <phoneticPr fontId="8"/>
  </si>
  <si>
    <t>ＩＰマネジメントビジネスユニット</t>
    <phoneticPr fontId="8"/>
  </si>
  <si>
    <t>IP Management Business Unit</t>
    <phoneticPr fontId="8"/>
  </si>
  <si>
    <t>リーガルＤＸビジネスユニット</t>
    <phoneticPr fontId="8"/>
  </si>
  <si>
    <t>Legal Digital Transformation Business Unit</t>
    <phoneticPr fontId="8"/>
  </si>
  <si>
    <t>ネットワーク基盤技術センタ</t>
    <rPh sb="6" eb="8">
      <t>キバン</t>
    </rPh>
    <rPh sb="8" eb="10">
      <t>ギジュツ</t>
    </rPh>
    <phoneticPr fontId="8"/>
  </si>
  <si>
    <t>ＮＰＣ</t>
    <phoneticPr fontId="8"/>
  </si>
  <si>
    <t>Network Platform Technology Center</t>
    <phoneticPr fontId="8"/>
  </si>
  <si>
    <t>リンク基盤ビジネスユニット</t>
    <phoneticPr fontId="8"/>
  </si>
  <si>
    <t>Link Platform Business Unit</t>
    <phoneticPr fontId="8"/>
  </si>
  <si>
    <t>企画総務部門</t>
    <phoneticPr fontId="8"/>
  </si>
  <si>
    <t>ラピッド開発センタ</t>
    <phoneticPr fontId="8"/>
  </si>
  <si>
    <t>ＲＤＣ</t>
    <phoneticPr fontId="8"/>
  </si>
  <si>
    <t>Rapid Development Center</t>
    <phoneticPr fontId="8"/>
  </si>
  <si>
    <t>技術マネジメントプロジェクト</t>
    <phoneticPr fontId="8"/>
  </si>
  <si>
    <t>Technology Management Project</t>
    <phoneticPr fontId="8"/>
  </si>
  <si>
    <t>データ流通サービス技術プロジェクト</t>
    <rPh sb="3" eb="5">
      <t>リュウツウ</t>
    </rPh>
    <rPh sb="9" eb="11">
      <t>ギジュツ</t>
    </rPh>
    <phoneticPr fontId="15"/>
  </si>
  <si>
    <t>Data Sharing Service Technology Project</t>
    <phoneticPr fontId="8"/>
  </si>
  <si>
    <t>ＩＣＴリソース管理技術プロジェクト</t>
    <rPh sb="7" eb="9">
      <t>カンリ</t>
    </rPh>
    <rPh sb="9" eb="11">
      <t>ギジュツ</t>
    </rPh>
    <phoneticPr fontId="8"/>
  </si>
  <si>
    <t>ICT Resource Management Technology Project</t>
    <phoneticPr fontId="8"/>
  </si>
  <si>
    <t>ワイヤレスアクセス技術プロジェクト</t>
    <rPh sb="9" eb="11">
      <t>ギジュツ</t>
    </rPh>
    <phoneticPr fontId="8"/>
  </si>
  <si>
    <t>Wireless Access Technology Project</t>
    <phoneticPr fontId="8"/>
  </si>
  <si>
    <t>２０２０推進室</t>
    <rPh sb="4" eb="7">
      <t>スイシンシツ</t>
    </rPh>
    <phoneticPr fontId="8"/>
  </si>
  <si>
    <t>２０推</t>
    <rPh sb="2" eb="3">
      <t>スイ</t>
    </rPh>
    <phoneticPr fontId="8"/>
  </si>
  <si>
    <t>2020 Business Promotion Office</t>
    <phoneticPr fontId="8"/>
  </si>
  <si>
    <t>ＩＯＷＮ推進室</t>
    <phoneticPr fontId="8"/>
  </si>
  <si>
    <t>ＩＯ推</t>
    <rPh sb="2" eb="3">
      <t>スイ</t>
    </rPh>
    <phoneticPr fontId="8"/>
  </si>
  <si>
    <t>IOWN Business Promotion Office</t>
    <phoneticPr fontId="8"/>
  </si>
  <si>
    <t>ビジネス戦略部門</t>
    <rPh sb="4" eb="8">
      <t>センリャクブモン</t>
    </rPh>
    <phoneticPr fontId="8"/>
  </si>
  <si>
    <t>グローバル戦略部門</t>
    <rPh sb="5" eb="9">
      <t>センリャクブモン</t>
    </rPh>
    <phoneticPr fontId="8"/>
  </si>
  <si>
    <t>営業推進部</t>
    <phoneticPr fontId="8"/>
  </si>
  <si>
    <t>営推部</t>
    <rPh sb="0" eb="3">
      <t>エイスイブ</t>
    </rPh>
    <phoneticPr fontId="8"/>
  </si>
  <si>
    <t>Sales Promotion Department</t>
    <phoneticPr fontId="8"/>
  </si>
  <si>
    <t>チャネル営業推進部門</t>
    <rPh sb="4" eb="6">
      <t>エイギョウ</t>
    </rPh>
    <rPh sb="6" eb="8">
      <t>スイシン</t>
    </rPh>
    <rPh sb="8" eb="10">
      <t>ブモン</t>
    </rPh>
    <phoneticPr fontId="15"/>
  </si>
  <si>
    <t>Channel Sales Promotion Section</t>
    <phoneticPr fontId="8"/>
  </si>
  <si>
    <t>マーケティング部門</t>
    <rPh sb="7" eb="9">
      <t>ブモン</t>
    </rPh>
    <phoneticPr fontId="15"/>
  </si>
  <si>
    <t>Marketing Section</t>
  </si>
  <si>
    <t>営業推進部門</t>
    <rPh sb="0" eb="2">
      <t>エイギョウ</t>
    </rPh>
    <rPh sb="2" eb="4">
      <t>スイシン</t>
    </rPh>
    <rPh sb="4" eb="6">
      <t>ブモン</t>
    </rPh>
    <phoneticPr fontId="8"/>
  </si>
  <si>
    <t>Sales Promotion Section</t>
  </si>
  <si>
    <t>企画総務部門</t>
    <rPh sb="2" eb="4">
      <t>ソウム</t>
    </rPh>
    <rPh sb="4" eb="6">
      <t>ブモン</t>
    </rPh>
    <phoneticPr fontId="8"/>
  </si>
  <si>
    <t>情報セキュリティ推進部</t>
    <rPh sb="0" eb="2">
      <t>ジョウホウ</t>
    </rPh>
    <rPh sb="8" eb="11">
      <t>スイシンブ</t>
    </rPh>
    <phoneticPr fontId="8"/>
  </si>
  <si>
    <t>情セ部</t>
  </si>
  <si>
    <t>Information Security Department</t>
  </si>
  <si>
    <t>デジタルトランスフォーメーション推進部</t>
    <phoneticPr fontId="8"/>
  </si>
  <si>
    <t>ＤＸ部</t>
    <phoneticPr fontId="8"/>
  </si>
  <si>
    <t>Digital Transformation Promotion Department</t>
    <phoneticPr fontId="8"/>
  </si>
  <si>
    <t>基幹システム部門</t>
    <phoneticPr fontId="8"/>
  </si>
  <si>
    <t>Enterprise System Section</t>
    <phoneticPr fontId="8"/>
  </si>
  <si>
    <t>業務アプリケーション部門</t>
    <rPh sb="0" eb="2">
      <t>ギョウム</t>
    </rPh>
    <rPh sb="10" eb="12">
      <t>ブモン</t>
    </rPh>
    <phoneticPr fontId="15"/>
  </si>
  <si>
    <t>Business Application Section</t>
    <phoneticPr fontId="8"/>
  </si>
  <si>
    <t>マネジメントシステム部門</t>
    <phoneticPr fontId="8"/>
  </si>
  <si>
    <t>Management System Section</t>
    <phoneticPr fontId="8"/>
  </si>
  <si>
    <t>環境対策推進室</t>
  </si>
  <si>
    <t>Environmental Protection Office</t>
    <phoneticPr fontId="8"/>
  </si>
  <si>
    <t>経企部</t>
  </si>
  <si>
    <t>Business Strategy Management Department</t>
    <phoneticPr fontId="8"/>
  </si>
  <si>
    <t>企画部門</t>
    <rPh sb="0" eb="2">
      <t>キカク</t>
    </rPh>
    <rPh sb="2" eb="4">
      <t>ブモン</t>
    </rPh>
    <phoneticPr fontId="15"/>
  </si>
  <si>
    <t>Planning Section</t>
  </si>
  <si>
    <t>経営推進部門</t>
    <rPh sb="0" eb="2">
      <t>ケイエイ</t>
    </rPh>
    <rPh sb="2" eb="4">
      <t>スイシン</t>
    </rPh>
    <phoneticPr fontId="15"/>
  </si>
  <si>
    <t>Business Management Section</t>
  </si>
  <si>
    <t>財務部門</t>
    <rPh sb="0" eb="4">
      <t>ザイムブモン</t>
    </rPh>
    <phoneticPr fontId="8"/>
  </si>
  <si>
    <t>Accounting and Finance Section</t>
    <phoneticPr fontId="8"/>
  </si>
  <si>
    <t>経営戦略部門</t>
    <rPh sb="0" eb="2">
      <t>ケイエイ</t>
    </rPh>
    <rPh sb="2" eb="4">
      <t>センリャク</t>
    </rPh>
    <rPh sb="4" eb="6">
      <t>ブモン</t>
    </rPh>
    <phoneticPr fontId="8"/>
  </si>
  <si>
    <t>関連企業推進部門</t>
  </si>
  <si>
    <t>Affiliated Companies Management Section</t>
  </si>
  <si>
    <t>コーポレート・コミュニケーション部門</t>
    <rPh sb="16" eb="17">
      <t>ブ</t>
    </rPh>
    <rPh sb="17" eb="18">
      <t>モン</t>
    </rPh>
    <phoneticPr fontId="15"/>
  </si>
  <si>
    <t>経ＣＣ</t>
  </si>
  <si>
    <t>Corporate Communications Section</t>
  </si>
  <si>
    <t>ＣＳ推進部門</t>
    <rPh sb="4" eb="6">
      <t>ブモン</t>
    </rPh>
    <phoneticPr fontId="15"/>
  </si>
  <si>
    <t>Customer Satisfaction Section</t>
  </si>
  <si>
    <t>技術輸出管理室</t>
    <phoneticPr fontId="8"/>
  </si>
  <si>
    <t>Technology Export Administration Office</t>
    <phoneticPr fontId="8"/>
  </si>
  <si>
    <t>知的財産推進室</t>
    <rPh sb="0" eb="4">
      <t>チテキザイサン</t>
    </rPh>
    <rPh sb="4" eb="7">
      <t>スイシンシツ</t>
    </rPh>
    <phoneticPr fontId="8"/>
  </si>
  <si>
    <t>Intellectual Property Office</t>
    <phoneticPr fontId="8"/>
  </si>
  <si>
    <t>総務部</t>
    <rPh sb="0" eb="2">
      <t>ソウム</t>
    </rPh>
    <rPh sb="2" eb="3">
      <t>ブ</t>
    </rPh>
    <phoneticPr fontId="8"/>
  </si>
  <si>
    <t>総務部</t>
  </si>
  <si>
    <t>General Affairs Department</t>
    <phoneticPr fontId="8"/>
  </si>
  <si>
    <t>総務部門</t>
    <rPh sb="0" eb="2">
      <t>ソウム</t>
    </rPh>
    <rPh sb="2" eb="4">
      <t>ブモン</t>
    </rPh>
    <phoneticPr fontId="15"/>
  </si>
  <si>
    <t>General Affairs Section</t>
    <phoneticPr fontId="8"/>
  </si>
  <si>
    <t>法務部門</t>
  </si>
  <si>
    <t>Legal Affairs Section</t>
    <phoneticPr fontId="8"/>
  </si>
  <si>
    <t>人権啓発室</t>
  </si>
  <si>
    <t>Human Rights Awareness Office</t>
  </si>
  <si>
    <t>企業倫理推進室</t>
  </si>
  <si>
    <t>Business Ethics Office</t>
    <phoneticPr fontId="8"/>
  </si>
  <si>
    <t>人事部</t>
    <phoneticPr fontId="8"/>
  </si>
  <si>
    <t>Human Resources Department</t>
  </si>
  <si>
    <t>タレントマネジメント推進室</t>
    <rPh sb="10" eb="12">
      <t>スイシン</t>
    </rPh>
    <rPh sb="12" eb="13">
      <t>シツ</t>
    </rPh>
    <phoneticPr fontId="8"/>
  </si>
  <si>
    <t>Talent Management Office</t>
    <phoneticPr fontId="8"/>
  </si>
  <si>
    <t>考査部</t>
    <rPh sb="0" eb="2">
      <t>コウサ</t>
    </rPh>
    <rPh sb="2" eb="3">
      <t>ブ</t>
    </rPh>
    <phoneticPr fontId="8"/>
  </si>
  <si>
    <t>考査部</t>
  </si>
  <si>
    <t>Internal Audit Department</t>
  </si>
  <si>
    <t>監査役室</t>
    <rPh sb="0" eb="3">
      <t>カンサヤク</t>
    </rPh>
    <rPh sb="3" eb="4">
      <t>シツ</t>
    </rPh>
    <phoneticPr fontId="8"/>
  </si>
  <si>
    <t>監査室</t>
  </si>
  <si>
    <t>Auditors Office</t>
    <phoneticPr fontId="8"/>
  </si>
  <si>
    <t>カラムの指定⇒</t>
    <rPh sb="4" eb="6">
      <t>シテイ</t>
    </rPh>
    <phoneticPr fontId="19"/>
  </si>
  <si>
    <t>件名</t>
    <rPh sb="0" eb="2">
      <t>ケンメイ</t>
    </rPh>
    <phoneticPr fontId="19"/>
  </si>
  <si>
    <t>仕向地</t>
    <rPh sb="0" eb="3">
      <t>シムケチ</t>
    </rPh>
    <phoneticPr fontId="19"/>
  </si>
  <si>
    <t>顧客・契約先</t>
    <rPh sb="0" eb="2">
      <t>コキャク</t>
    </rPh>
    <rPh sb="3" eb="6">
      <t>ケイヤクサキ</t>
    </rPh>
    <phoneticPr fontId="19"/>
  </si>
  <si>
    <t>最終需要者</t>
    <rPh sb="0" eb="2">
      <t>サイシュウ</t>
    </rPh>
    <rPh sb="2" eb="4">
      <t>ジュヨウ</t>
    </rPh>
    <rPh sb="4" eb="5">
      <t>シャ</t>
    </rPh>
    <phoneticPr fontId="19"/>
  </si>
  <si>
    <t>申請者所属</t>
    <phoneticPr fontId="19"/>
  </si>
  <si>
    <t>金額_円</t>
    <rPh sb="0" eb="2">
      <t>キンガク</t>
    </rPh>
    <rPh sb="3" eb="4">
      <t>エン</t>
    </rPh>
    <phoneticPr fontId="19"/>
  </si>
  <si>
    <t>特一包括</t>
    <rPh sb="0" eb="2">
      <t>トクイチ</t>
    </rPh>
    <rPh sb="2" eb="4">
      <t>ホウカツ</t>
    </rPh>
    <phoneticPr fontId="5"/>
  </si>
  <si>
    <t>品名</t>
    <rPh sb="0" eb="2">
      <t>ヒンメイ</t>
    </rPh>
    <phoneticPr fontId="19"/>
  </si>
  <si>
    <t>顧客</t>
    <rPh sb="0" eb="2">
      <t>コキャク</t>
    </rPh>
    <phoneticPr fontId="19"/>
  </si>
  <si>
    <t>需要者</t>
    <rPh sb="0" eb="3">
      <t>ジュヨウシャ</t>
    </rPh>
    <phoneticPr fontId="19"/>
  </si>
  <si>
    <t>本部</t>
    <rPh sb="0" eb="2">
      <t>ホンブ</t>
    </rPh>
    <phoneticPr fontId="19"/>
  </si>
  <si>
    <t>金額（千円）</t>
    <rPh sb="0" eb="2">
      <t>キンガク</t>
    </rPh>
    <rPh sb="3" eb="5">
      <t>センエン</t>
    </rPh>
    <phoneticPr fontId="19"/>
  </si>
  <si>
    <t>（BU）</t>
    <phoneticPr fontId="19"/>
  </si>
  <si>
    <t>（金額：円）</t>
    <rPh sb="1" eb="3">
      <t>キンガク</t>
    </rPh>
    <rPh sb="4" eb="5">
      <t>エン</t>
    </rPh>
    <phoneticPr fontId="19"/>
  </si>
  <si>
    <t>少額特例</t>
    <rPh sb="0" eb="2">
      <t>ショウガク</t>
    </rPh>
    <rPh sb="2" eb="4">
      <t>トクレイ</t>
    </rPh>
    <phoneticPr fontId="5"/>
  </si>
  <si>
    <t>公知特例</t>
    <rPh sb="0" eb="2">
      <t>コウチ</t>
    </rPh>
    <rPh sb="2" eb="4">
      <t>トクレイ</t>
    </rPh>
    <phoneticPr fontId="19"/>
  </si>
  <si>
    <t>申請相談</t>
    <rPh sb="0" eb="2">
      <t>シンセイ</t>
    </rPh>
    <rPh sb="2" eb="4">
      <t>ソウダン</t>
    </rPh>
    <phoneticPr fontId="5"/>
  </si>
  <si>
    <t>別名</t>
    <rPh sb="0" eb="2">
      <t>ベツメイ</t>
    </rPh>
    <phoneticPr fontId="5"/>
  </si>
  <si>
    <t>回数</t>
    <rPh sb="0" eb="2">
      <t>カイスウ</t>
    </rPh>
    <phoneticPr fontId="5"/>
  </si>
  <si>
    <t>集計名</t>
    <rPh sb="0" eb="2">
      <t>シュウケイ</t>
    </rPh>
    <rPh sb="2" eb="3">
      <t>メイ</t>
    </rPh>
    <phoneticPr fontId="5"/>
  </si>
  <si>
    <t>別名→</t>
    <rPh sb="0" eb="2">
      <t>ベツメイ</t>
    </rPh>
    <phoneticPr fontId="5"/>
  </si>
  <si>
    <t>集計期間</t>
    <rPh sb="0" eb="2">
      <t>シュウケイ</t>
    </rPh>
    <rPh sb="2" eb="4">
      <t>キカン</t>
    </rPh>
    <phoneticPr fontId="5"/>
  </si>
  <si>
    <t>年間登録</t>
    <rPh sb="0" eb="4">
      <t>ネンカントウロク</t>
    </rPh>
    <phoneticPr fontId="5"/>
  </si>
  <si>
    <t>組織</t>
    <rPh sb="0" eb="2">
      <t>ソシキ</t>
    </rPh>
    <phoneticPr fontId="5"/>
  </si>
  <si>
    <t>▼集計名《組織》初期化</t>
    <rPh sb="1" eb="3">
      <t>シュウケイ</t>
    </rPh>
    <rPh sb="3" eb="4">
      <t>メイ</t>
    </rPh>
    <rPh sb="5" eb="7">
      <t>ソシキ</t>
    </rPh>
    <rPh sb="8" eb="11">
      <t>ショキカ</t>
    </rPh>
    <phoneticPr fontId="5"/>
  </si>
  <si>
    <t>名前の定義</t>
    <rPh sb="0" eb="2">
      <t>ナマエ</t>
    </rPh>
    <rPh sb="3" eb="5">
      <t>テイギ</t>
    </rPh>
    <phoneticPr fontId="5"/>
  </si>
  <si>
    <t>承認記録</t>
    <rPh sb="0" eb="2">
      <t>ショウニン</t>
    </rPh>
    <rPh sb="2" eb="4">
      <t>キロク</t>
    </rPh>
    <phoneticPr fontId="5"/>
  </si>
  <si>
    <t>取引区分</t>
    <rPh sb="0" eb="2">
      <t>トリヒキ</t>
    </rPh>
    <rPh sb="2" eb="4">
      <t>クブン</t>
    </rPh>
    <phoneticPr fontId="5"/>
  </si>
  <si>
    <t>個別審査</t>
    <rPh sb="0" eb="2">
      <t>コベツ</t>
    </rPh>
    <rPh sb="2" eb="4">
      <t>シンサ</t>
    </rPh>
    <phoneticPr fontId="5"/>
  </si>
  <si>
    <t>組織集計</t>
    <rPh sb="0" eb="2">
      <t>ソシキ</t>
    </rPh>
    <rPh sb="2" eb="4">
      <t>シュウケイ</t>
    </rPh>
    <phoneticPr fontId="5"/>
  </si>
  <si>
    <t>集計状況</t>
    <rPh sb="0" eb="2">
      <t>シュウケイ</t>
    </rPh>
    <rPh sb="2" eb="4">
      <t>ジョウキョウ</t>
    </rPh>
    <phoneticPr fontId="5"/>
  </si>
  <si>
    <t>集計名例外解決</t>
    <rPh sb="0" eb="2">
      <t>シュウケイ</t>
    </rPh>
    <rPh sb="2" eb="3">
      <t>メイ</t>
    </rPh>
    <rPh sb="3" eb="5">
      <t>レイガイ</t>
    </rPh>
    <rPh sb="5" eb="7">
      <t>カイケツ</t>
    </rPh>
    <phoneticPr fontId="5"/>
  </si>
  <si>
    <t>▼集計実施</t>
    <rPh sb="1" eb="3">
      <t>シュウケイ</t>
    </rPh>
    <rPh sb="3" eb="5">
      <t>ジッシ</t>
    </rPh>
    <phoneticPr fontId="5"/>
  </si>
  <si>
    <t>期間の審査件数</t>
    <rPh sb="0" eb="2">
      <t>キカン</t>
    </rPh>
    <rPh sb="3" eb="5">
      <t>シンサ</t>
    </rPh>
    <rPh sb="5" eb="7">
      <t>ケンスウ</t>
    </rPh>
    <phoneticPr fontId="5"/>
  </si>
  <si>
    <t>包括許可適用件数</t>
    <rPh sb="0" eb="2">
      <t>ホウカツ</t>
    </rPh>
    <rPh sb="2" eb="4">
      <t>キョカ</t>
    </rPh>
    <rPh sb="4" eb="6">
      <t>テキヨウ</t>
    </rPh>
    <rPh sb="6" eb="8">
      <t>ケンスウ</t>
    </rPh>
    <phoneticPr fontId="5"/>
  </si>
  <si>
    <t>少額特例適用件数</t>
    <rPh sb="0" eb="2">
      <t>ショウガク</t>
    </rPh>
    <rPh sb="2" eb="4">
      <t>トクレイ</t>
    </rPh>
    <rPh sb="4" eb="6">
      <t>テキヨウ</t>
    </rPh>
    <rPh sb="6" eb="8">
      <t>ケンスウ</t>
    </rPh>
    <phoneticPr fontId="5"/>
  </si>
  <si>
    <t>公知特例適用件数</t>
    <rPh sb="0" eb="2">
      <t>コウチ</t>
    </rPh>
    <rPh sb="2" eb="4">
      <t>トクレイ</t>
    </rPh>
    <rPh sb="4" eb="6">
      <t>テキヨウ</t>
    </rPh>
    <rPh sb="6" eb="8">
      <t>ケンスウ</t>
    </rPh>
    <phoneticPr fontId="5"/>
  </si>
  <si>
    <t>該当国内取引件数</t>
    <rPh sb="0" eb="2">
      <t>ガイトウ</t>
    </rPh>
    <rPh sb="2" eb="4">
      <t>コクナイ</t>
    </rPh>
    <rPh sb="4" eb="6">
      <t>トリヒキ</t>
    </rPh>
    <rPh sb="6" eb="8">
      <t>ケンスウ</t>
    </rPh>
    <phoneticPr fontId="5"/>
  </si>
  <si>
    <t>取引区分集計</t>
    <rPh sb="0" eb="2">
      <t>トリヒキ</t>
    </rPh>
    <rPh sb="2" eb="4">
      <t>クブン</t>
    </rPh>
    <rPh sb="4" eb="6">
      <t>シュウケイ</t>
    </rPh>
    <phoneticPr fontId="5"/>
  </si>
  <si>
    <t>仕向地集計</t>
    <rPh sb="0" eb="3">
      <t>シムケチ</t>
    </rPh>
    <rPh sb="3" eb="5">
      <t>シュウケイ</t>
    </rPh>
    <phoneticPr fontId="5"/>
  </si>
  <si>
    <t>順位</t>
    <rPh sb="0" eb="2">
      <t>ジュンイ</t>
    </rPh>
    <phoneticPr fontId="5"/>
  </si>
  <si>
    <t>該当取引</t>
    <rPh sb="0" eb="2">
      <t>ガイトウ</t>
    </rPh>
    <rPh sb="2" eb="4">
      <t>トリヒキ</t>
    </rPh>
    <phoneticPr fontId="5"/>
  </si>
  <si>
    <t>公知特例</t>
    <rPh sb="0" eb="2">
      <t>コウチ</t>
    </rPh>
    <rPh sb="2" eb="4">
      <t>トクレイ</t>
    </rPh>
    <phoneticPr fontId="5"/>
  </si>
  <si>
    <t>該当国内</t>
    <rPh sb="0" eb="2">
      <t>ガイトウ</t>
    </rPh>
    <rPh sb="2" eb="4">
      <t>コクナイ</t>
    </rPh>
    <phoneticPr fontId="5"/>
  </si>
  <si>
    <t>金額</t>
    <rPh sb="0" eb="2">
      <t>キンガク</t>
    </rPh>
    <phoneticPr fontId="5"/>
  </si>
  <si>
    <t>非ゼロ</t>
    <rPh sb="0" eb="1">
      <t>ヒ</t>
    </rPh>
    <phoneticPr fontId="5"/>
  </si>
  <si>
    <t>ＶＣ本</t>
    <phoneticPr fontId="5"/>
  </si>
  <si>
    <t>Range_組織辞書</t>
    <rPh sb="6" eb="8">
      <t>ソシキ</t>
    </rPh>
    <rPh sb="8" eb="10">
      <t>ジショ</t>
    </rPh>
    <phoneticPr fontId="5"/>
  </si>
  <si>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</si>
  <si>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</si>
  <si>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</si>
  <si>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</si>
  <si>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</si>
  <si>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</si>
  <si>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</si>
  <si>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</si>
  <si>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</si>
  <si>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</si>
  <si>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</si>
  <si>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</si>
  <si>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</si>
  <si>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</si>
  <si>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</si>
  <si>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</si>
  <si>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</si>
  <si>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</si>
  <si>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</si>
  <si>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</si>
  <si>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</si>
  <si>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</si>
  <si>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</si>
  <si>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</si>
  <si>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</si>
  <si>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</si>
  <si>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</si>
  <si>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</si>
  <si>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</si>
  <si>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</si>
  <si>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</si>
  <si>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</si>
  <si>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</si>
  <si>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</si>
  <si>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</si>
  <si>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</si>
  <si>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</si>
  <si>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</si>
  <si>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</si>
  <si>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</si>
  <si>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</si>
  <si>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</si>
  <si>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</si>
  <si>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</si>
  <si>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</si>
  <si>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</si>
  <si>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</si>
  <si>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</si>
  <si>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</si>
  <si>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</si>
  <si>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</si>
  <si>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</si>
  <si>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</si>
  <si>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</si>
  <si>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</si>
  <si>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</si>
  <si>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</si>
  <si>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</si>
  <si>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</si>
  <si>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</si>
  <si>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</si>
  <si>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</si>
  <si>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</si>
  <si>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</si>
  <si>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</si>
  <si>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</si>
  <si>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</si>
  <si>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</si>
  <si>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</si>
  <si>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</si>
  <si>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</si>
  <si>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</si>
  <si>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</si>
  <si>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</si>
  <si>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</si>
  <si>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</si>
  <si>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</si>
  <si>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</si>
  <si>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</si>
  <si>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</si>
  <si>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</si>
  <si>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</si>
  <si>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</si>
  <si>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</si>
  <si>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</si>
  <si>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</si>
  <si>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</si>
  <si>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</si>
  <si>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</si>
  <si>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</si>
  <si>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</si>
  <si>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</si>
  <si>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</si>
  <si>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</si>
  <si>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</si>
  <si>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</si>
  <si>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</si>
  <si>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</si>
  <si>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</si>
  <si>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</si>
  <si>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</si>
  <si>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</si>
  <si>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</si>
  <si>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</si>
  <si>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</si>
  <si>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</si>
  <si>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</si>
  <si>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</si>
  <si>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</si>
  <si>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</si>
  <si>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</si>
  <si>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</si>
  <si>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</si>
  <si>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</si>
  <si>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</si>
  <si>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</si>
  <si>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</si>
  <si>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</si>
  <si>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</si>
  <si>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</si>
  <si>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</si>
  <si>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</si>
  <si>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</si>
  <si>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</si>
  <si>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</si>
  <si>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</si>
  <si>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</si>
  <si>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</si>
  <si>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</si>
  <si>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</si>
  <si>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</si>
  <si>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</si>
  <si>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</si>
  <si>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</si>
  <si>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</si>
  <si>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</si>
  <si>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</si>
  <si>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</si>
  <si>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</si>
  <si>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</si>
  <si>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</si>
  <si>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</si>
  <si>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</si>
  <si>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</si>
  <si>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</si>
  <si>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</si>
  <si>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</si>
  <si>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</si>
  <si>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</si>
  <si>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</si>
  <si>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</si>
  <si>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</si>
  <si>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</si>
  <si>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</si>
  <si>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</si>
  <si>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</si>
  <si>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</si>
  <si>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</si>
  <si>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</si>
  <si>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</si>
  <si>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</si>
  <si>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</si>
  <si>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</si>
  <si>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</si>
  <si>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</si>
  <si>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</si>
  <si>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</si>
  <si>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</si>
  <si>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</si>
  <si>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</si>
  <si>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</si>
  <si>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</si>
  <si>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</si>
  <si>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</si>
  <si>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</si>
  <si>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</si>
  <si>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</si>
  <si>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</si>
  <si>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</si>
  <si>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</si>
  <si>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</si>
  <si>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</si>
  <si>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</si>
  <si>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</si>
  <si>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</si>
  <si>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</si>
  <si>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</si>
  <si>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</si>
  <si>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</si>
  <si>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</si>
  <si>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</si>
  <si>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</si>
  <si>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</si>
  <si>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</si>
  <si>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</si>
  <si>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</si>
  <si>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</si>
  <si>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</si>
  <si>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</si>
  <si>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</si>
  <si>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</si>
  <si>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</si>
  <si>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</si>
  <si>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</si>
  <si>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</si>
  <si>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</si>
  <si>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</si>
  <si>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</si>
  <si>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</si>
  <si>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</si>
  <si>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</si>
  <si>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</si>
  <si>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</si>
  <si>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</si>
  <si>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</si>
  <si>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</si>
  <si>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</si>
  <si>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</si>
  <si>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</si>
  <si>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</si>
  <si>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</si>
  <si>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</si>
  <si>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</si>
  <si>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</si>
  <si>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</si>
  <si>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</si>
  <si>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</si>
  <si>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</si>
  <si>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</si>
  <si>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</si>
  <si>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</si>
  <si>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</si>
  <si>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</si>
  <si>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</si>
  <si>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</si>
  <si>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</si>
  <si>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</si>
  <si>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</si>
  <si>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</si>
  <si>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</si>
  <si>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</si>
  <si>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</si>
  <si>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</si>
  <si>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</si>
  <si>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</si>
  <si>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</si>
  <si>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</si>
  <si>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</si>
  <si>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</si>
  <si>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</si>
  <si>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</si>
  <si>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</si>
  <si>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</si>
  <si>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</si>
  <si>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</si>
  <si>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</si>
  <si>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</si>
  <si>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</si>
  <si>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</si>
  <si>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</si>
  <si>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</si>
  <si>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</si>
  <si>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</si>
  <si>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</si>
  <si>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</si>
  <si>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</si>
  <si>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</si>
  <si>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</si>
  <si>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</si>
  <si>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</si>
  <si>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</si>
  <si>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</si>
  <si>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</si>
  <si>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</si>
  <si>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</si>
  <si>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</si>
  <si>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</si>
  <si>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</si>
  <si>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</si>
  <si>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</si>
  <si>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</si>
  <si>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</si>
  <si>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</si>
  <si>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</si>
  <si>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</si>
  <si>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</si>
  <si>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</si>
  <si>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</si>
  <si>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</si>
  <si>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</si>
  <si>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</si>
  <si>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</si>
  <si>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</si>
  <si>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</si>
  <si>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</si>
  <si>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</si>
  <si>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</si>
  <si>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</si>
  <si>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</si>
  <si>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</si>
  <si>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</si>
  <si>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</si>
  <si>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</si>
  <si>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</si>
  <si>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</si>
  <si>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</si>
  <si>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</si>
  <si>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</si>
  <si>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</si>
  <si>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</si>
  <si>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</si>
  <si>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</si>
  <si>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</si>
  <si>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</si>
  <si>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</si>
  <si>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</si>
  <si>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</si>
  <si>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</si>
  <si>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</si>
  <si>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</si>
  <si>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</si>
  <si>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</si>
  <si>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</si>
  <si>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</si>
  <si>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</si>
  <si>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</si>
  <si>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5"/>
  </si>
  <si>
    <t>あ務部</t>
    <phoneticPr fontId="5"/>
  </si>
  <si>
    <t>あ総務</t>
    <phoneticPr fontId="5"/>
  </si>
  <si>
    <t>あ法務</t>
    <phoneticPr fontId="5"/>
  </si>
  <si>
    <t>あ啓発</t>
    <phoneticPr fontId="5"/>
  </si>
  <si>
    <t>あ倫理</t>
    <phoneticPr fontId="5"/>
  </si>
  <si>
    <t>取引集計</t>
    <rPh sb="0" eb="2">
      <t>トリヒキ</t>
    </rPh>
    <rPh sb="2" eb="4">
      <t>シュウケイ</t>
    </rPh>
    <phoneticPr fontId="5"/>
  </si>
  <si>
    <t>取引集計＿非ゼロ</t>
    <rPh sb="0" eb="2">
      <t>トリヒキ</t>
    </rPh>
    <rPh sb="2" eb="4">
      <t>シュウケイ</t>
    </rPh>
    <rPh sb="5" eb="6">
      <t>ヒ</t>
    </rPh>
    <phoneticPr fontId="5"/>
  </si>
  <si>
    <t>仕向地集計＿トップ</t>
    <rPh sb="0" eb="3">
      <t>シムケチ</t>
    </rPh>
    <phoneticPr fontId="5"/>
  </si>
  <si>
    <t>（千円）</t>
    <rPh sb="1" eb="3">
      <t>センエン</t>
    </rPh>
    <phoneticPr fontId="5"/>
  </si>
  <si>
    <t>包括許可(役務)</t>
    <rPh sb="0" eb="2">
      <t>ホウカツ</t>
    </rPh>
    <rPh sb="2" eb="4">
      <t>キョカ</t>
    </rPh>
    <rPh sb="5" eb="7">
      <t>エキム</t>
    </rPh>
    <phoneticPr fontId="5"/>
  </si>
  <si>
    <t>仕向地別名</t>
    <rPh sb="0" eb="3">
      <t>シムケチ</t>
    </rPh>
    <rPh sb="3" eb="5">
      <t>ベツメイ</t>
    </rPh>
    <phoneticPr fontId="5"/>
  </si>
  <si>
    <t>仕向地別名回数</t>
    <rPh sb="0" eb="3">
      <t>シムケチ</t>
    </rPh>
    <rPh sb="3" eb="5">
      <t>ベツメイ</t>
    </rPh>
    <rPh sb="5" eb="7">
      <t>カイスウ</t>
    </rPh>
    <phoneticPr fontId="5"/>
  </si>
  <si>
    <t>仕向地件数＿トップ</t>
    <rPh sb="0" eb="3">
      <t>シムケチ</t>
    </rPh>
    <rPh sb="3" eb="5">
      <t>ケンスウ</t>
    </rPh>
    <phoneticPr fontId="5"/>
  </si>
  <si>
    <t>仕向地金額＿トップ</t>
    <rPh sb="0" eb="3">
      <t>シムケチ</t>
    </rPh>
    <rPh sb="3" eb="5">
      <t>キンガク</t>
    </rPh>
    <phoneticPr fontId="5"/>
  </si>
  <si>
    <t>組織</t>
    <rPh sb="0" eb="2">
      <t>ソシキ</t>
    </rPh>
    <phoneticPr fontId="5"/>
  </si>
  <si>
    <t>開発用の設定</t>
    <rPh sb="0" eb="2">
      <t>カイハツ</t>
    </rPh>
    <rPh sb="2" eb="3">
      <t>ヨウ</t>
    </rPh>
    <rPh sb="4" eb="6">
      <t>セッテイ</t>
    </rPh>
    <phoneticPr fontId="5"/>
  </si>
  <si>
    <t>未割当別名</t>
    <rPh sb="0" eb="3">
      <t>ミワリアテ</t>
    </rPh>
    <rPh sb="3" eb="5">
      <t>ベツメイ</t>
    </rPh>
    <phoneticPr fontId="5"/>
  </si>
  <si>
    <t>*</t>
    <phoneticPr fontId="31"/>
  </si>
  <si>
    <t>左の領域を『表１』と名付けておく</t>
    <rPh sb="0" eb="1">
      <t>ヒダリ</t>
    </rPh>
    <rPh sb="2" eb="4">
      <t>リョウイキ</t>
    </rPh>
    <rPh sb="6" eb="7">
      <t>ヒョウ</t>
    </rPh>
    <rPh sb="10" eb="12">
      <t>ナヅ</t>
    </rPh>
    <phoneticPr fontId="31"/>
  </si>
  <si>
    <t>"E3"</t>
    <phoneticPr fontId="31"/>
  </si>
  <si>
    <t>"F3"</t>
    <phoneticPr fontId="31"/>
  </si>
  <si>
    <t>"G3"</t>
    <phoneticPr fontId="31"/>
  </si>
  <si>
    <t>・・・数字の全角半角は紛らわしいので注意。</t>
    <rPh sb="3" eb="5">
      <t>スウジ</t>
    </rPh>
    <rPh sb="6" eb="8">
      <t>ゼンカク</t>
    </rPh>
    <rPh sb="8" eb="10">
      <t>ハンカク</t>
    </rPh>
    <rPh sb="11" eb="12">
      <t>マギ</t>
    </rPh>
    <rPh sb="18" eb="20">
      <t>チュウイ</t>
    </rPh>
    <phoneticPr fontId="31"/>
  </si>
  <si>
    <t>"E4"</t>
  </si>
  <si>
    <t>"F4"</t>
  </si>
  <si>
    <t>"G4"</t>
  </si>
  <si>
    <t>マクロでもこの領域をこの名前で参照する</t>
    <rPh sb="7" eb="9">
      <t>リョウイキ</t>
    </rPh>
    <rPh sb="12" eb="14">
      <t>ナマエ</t>
    </rPh>
    <rPh sb="15" eb="17">
      <t>サンショウ</t>
    </rPh>
    <phoneticPr fontId="31"/>
  </si>
  <si>
    <t>"E5"</t>
  </si>
  <si>
    <t>"F5"</t>
  </si>
  <si>
    <t>"G5"</t>
  </si>
  <si>
    <t>パワーポイントファイル（以下のようになっている）でも</t>
    <rPh sb="12" eb="14">
      <t>イカ</t>
    </rPh>
    <phoneticPr fontId="31"/>
  </si>
  <si>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</si>
  <si>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</si>
  <si>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</si>
  <si>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1"/>
  </si>
  <si>
    <t>"E7"</t>
  </si>
  <si>
    <t>"F7"</t>
  </si>
  <si>
    <t>"G7"</t>
  </si>
  <si>
    <t>"E8"</t>
  </si>
  <si>
    <t>"F8"</t>
  </si>
  <si>
    <t>"G8"</t>
  </si>
  <si>
    <t>領域の名前はブックにおいて一意にできるので</t>
    <rPh sb="0" eb="2">
      <t>リョウイキ</t>
    </rPh>
    <rPh sb="3" eb="5">
      <t>ナマエ</t>
    </rPh>
    <rPh sb="13" eb="15">
      <t>イチイ</t>
    </rPh>
    <phoneticPr fontId="31"/>
  </si>
  <si>
    <t>"E9"</t>
  </si>
  <si>
    <t>"F9"</t>
  </si>
  <si>
    <t>"G9"</t>
  </si>
  <si>
    <t>シートの名前については気を使わなくてよい。</t>
    <rPh sb="4" eb="6">
      <t>ナマエ</t>
    </rPh>
    <rPh sb="11" eb="12">
      <t>キ</t>
    </rPh>
    <rPh sb="13" eb="14">
      <t>ツカ</t>
    </rPh>
    <phoneticPr fontId="31"/>
  </si>
  <si>
    <t>"E10"</t>
  </si>
  <si>
    <t>"F10"</t>
  </si>
  <si>
    <t>"G10"</t>
  </si>
  <si>
    <t>"G11"</t>
  </si>
  <si>
    <t>"G12"</t>
  </si>
  <si>
    <t>"G13"</t>
  </si>
  <si>
    <t>パワーポイントファイル（左図）でも</t>
    <rPh sb="12" eb="14">
      <t>サズ</t>
    </rPh>
    <phoneticPr fontId="31"/>
  </si>
  <si>
    <t>（下図：数字の全角半角が紛らわしいので注意）</t>
    <rPh sb="1" eb="3">
      <t>カズ</t>
    </rPh>
    <rPh sb="4" eb="6">
      <t>スウジ</t>
    </rPh>
    <rPh sb="7" eb="9">
      <t>ゼンカク</t>
    </rPh>
    <rPh sb="9" eb="11">
      <t>ハンカク</t>
    </rPh>
    <rPh sb="12" eb="13">
      <t>マギ</t>
    </rPh>
    <rPh sb="19" eb="21">
      <t>チュウイ</t>
    </rPh>
    <phoneticPr fontId="31"/>
  </si>
  <si>
    <t>別表１</t>
    <rPh sb="0" eb="2">
      <t>ベッピョウ</t>
    </rPh>
    <phoneticPr fontId="31"/>
  </si>
  <si>
    <t>別表２</t>
    <rPh sb="0" eb="2">
      <t>ベッピョウ</t>
    </rPh>
    <phoneticPr fontId="31"/>
  </si>
  <si>
    <t>別表３</t>
    <rPh sb="0" eb="2">
      <t>ベッピョウ</t>
    </rPh>
    <phoneticPr fontId="31"/>
  </si>
  <si>
    <t>どこぞ国</t>
    <rPh sb="3" eb="4">
      <t>クニ</t>
    </rPh>
    <phoneticPr fontId="31"/>
  </si>
  <si>
    <t>なんとか国</t>
    <rPh sb="4" eb="5">
      <t>クニ</t>
    </rPh>
    <phoneticPr fontId="31"/>
  </si>
  <si>
    <t>どことか</t>
    <phoneticPr fontId="31"/>
  </si>
  <si>
    <t>そことか</t>
    <phoneticPr fontId="31"/>
  </si>
  <si>
    <t>こんなとこ</t>
    <phoneticPr fontId="31"/>
  </si>
  <si>
    <t>あとここ</t>
    <phoneticPr fontId="31"/>
  </si>
  <si>
    <t>↑国の数をふやすときは</t>
    <rPh sb="1" eb="2">
      <t>クニ</t>
    </rPh>
    <rPh sb="3" eb="4">
      <t>カズ</t>
    </rPh>
    <phoneticPr fontId="31"/>
  </si>
  <si>
    <t>表の途中で行の挿入をする。</t>
    <rPh sb="0" eb="1">
      <t>ヒョウ</t>
    </rPh>
    <rPh sb="2" eb="4">
      <t>トチュウ</t>
    </rPh>
    <rPh sb="5" eb="6">
      <t>ギョウ</t>
    </rPh>
    <rPh sb="7" eb="9">
      <t>ソウニュウ</t>
    </rPh>
    <phoneticPr fontId="31"/>
  </si>
  <si>
    <t>そうすると、名前付き範囲</t>
    <rPh sb="6" eb="9">
      <t>ナマエツ</t>
    </rPh>
    <rPh sb="10" eb="12">
      <t>ハンイ</t>
    </rPh>
    <phoneticPr fontId="31"/>
  </si>
  <si>
    <t>（別表３）の範囲が拡大される。</t>
    <rPh sb="1" eb="3">
      <t>ベッピョウ</t>
    </rPh>
    <rPh sb="6" eb="8">
      <t>ハンイ</t>
    </rPh>
    <rPh sb="9" eb="11">
      <t>カクダイ</t>
    </rPh>
    <phoneticPr fontId="31"/>
  </si>
  <si>
    <t>特一包括適用</t>
    <rPh sb="0" eb="2">
      <t>トクイチ</t>
    </rPh>
    <rPh sb="2" eb="4">
      <t>ホウカツ</t>
    </rPh>
    <rPh sb="4" eb="6">
      <t>テキヨウ</t>
    </rPh>
    <phoneticPr fontId="31"/>
  </si>
  <si>
    <t>技輸審-2020-9999</t>
    <rPh sb="0" eb="1">
      <t>ワザ</t>
    </rPh>
    <rPh sb="1" eb="2">
      <t>ユ</t>
    </rPh>
    <rPh sb="2" eb="3">
      <t>シン</t>
    </rPh>
    <phoneticPr fontId="31"/>
  </si>
  <si>
    <t>少額特例適用</t>
    <rPh sb="0" eb="2">
      <t>ショウガク</t>
    </rPh>
    <rPh sb="2" eb="4">
      <t>トクレイ</t>
    </rPh>
    <rPh sb="4" eb="6">
      <t>テキヨウ</t>
    </rPh>
    <phoneticPr fontId="31"/>
  </si>
  <si>
    <t>包括許可（貨物）</t>
    <rPh sb="0" eb="2">
      <t>ホウカツ</t>
    </rPh>
    <rPh sb="2" eb="4">
      <t>キョカ</t>
    </rPh>
    <rPh sb="5" eb="7">
      <t>カモツ</t>
    </rPh>
    <phoneticPr fontId="5"/>
  </si>
  <si>
    <t>包括許可</t>
    <rPh sb="0" eb="2">
      <t>ホウカツ</t>
    </rPh>
    <rPh sb="2" eb="4">
      <t>キョカ</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</si>
</sst>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4">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s>
  <fills count="14">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FFFFCC"/>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
      <patternFill patternType="solid">
        <fgColor rgb="FF00FFFF"/>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7">
    <xf numFmtId="0" fontId="0" fillId="0" borderId="0">
      <alignment vertical="center"/>
    </xf>
    <xf numFmtId="0" fontId="6" fillId="0" borderId="0">
      <alignment vertical="center"/>
    </xf>
    <xf numFmtId="0" fontId="17" fillId="0" borderId="0">
      <alignment vertical="center"/>
    </xf>
    <xf numFmtId="38" fontId="17" fillId="0" borderId="0" applyFont="0" applyFill="0" applyBorder="0" applyAlignment="0" applyProtection="0">
      <alignment vertical="center"/>
    </xf>
    <xf numFmtId="0" fontId="27" fillId="0" borderId="0"/>
    <xf numFmtId="0" fontId="2" fillId="0" borderId="0">
      <alignment vertical="center"/>
    </xf>
    <xf numFmtId="0" fontId="1" fillId="0" borderId="0">
      <alignment vertical="center"/>
    </xf>
  </cellStyleXfs>
  <cellXfs count="195">
    <xf numFmtId="0" fontId="0" fillId="0" borderId="0" xfId="0">
      <alignment vertical="center"/>
    </xf>
    <xf numFmtId="0" fontId="4" fillId="2" borderId="0" xfId="0" applyFont="1" applyFill="1">
      <alignment vertical="center"/>
    </xf>
    <xf numFmtId="14" fontId="0" fillId="0" borderId="0" xfId="0" applyNumberFormat="1">
      <alignment vertical="center"/>
    </xf>
    <xf numFmtId="0" fontId="3" fillId="3" borderId="0" xfId="0" applyFont="1" applyFill="1" applyAlignment="1">
      <alignment horizontal="center" vertical="center"/>
    </xf>
    <xf numFmtId="0" fontId="0" fillId="4" borderId="1" xfId="0" applyFill="1" applyBorder="1">
      <alignment vertical="center"/>
    </xf>
    <xf numFmtId="0" fontId="7" fillId="7" borderId="2" xfId="1" applyFont="1" applyFill="1" applyBorder="1" applyAlignment="1">
      <alignment horizontal="center" vertical="top"/>
    </xf>
    <xf numFmtId="0" fontId="7" fillId="0" borderId="2" xfId="1" applyFont="1" applyFill="1" applyBorder="1" applyAlignment="1">
      <alignment horizontal="center" vertical="top"/>
    </xf>
    <xf numFmtId="0" fontId="7" fillId="0" borderId="4" xfId="1" applyFont="1" applyFill="1" applyBorder="1" applyAlignment="1">
      <alignment horizontal="center" vertical="top"/>
    </xf>
    <xf numFmtId="0" fontId="7" fillId="7" borderId="5" xfId="1" applyFont="1" applyFill="1" applyBorder="1" applyAlignment="1">
      <alignment horizontal="center" vertical="top"/>
    </xf>
    <xf numFmtId="0" fontId="7" fillId="5" borderId="2" xfId="1" applyFont="1" applyFill="1" applyBorder="1" applyAlignment="1">
      <alignment horizontal="center" vertical="top"/>
    </xf>
    <xf numFmtId="0" fontId="7" fillId="5" borderId="4" xfId="1" applyFont="1" applyFill="1" applyBorder="1" applyAlignment="1">
      <alignment horizontal="center" vertical="top"/>
    </xf>
    <xf numFmtId="0" fontId="7" fillId="0" borderId="6" xfId="1" applyFont="1" applyFill="1" applyBorder="1" applyAlignment="1">
      <alignment horizontal="center" vertical="top"/>
    </xf>
    <xf numFmtId="0" fontId="7" fillId="7" borderId="7" xfId="1" applyFont="1" applyFill="1" applyBorder="1" applyAlignment="1">
      <alignment horizontal="center" vertical="top"/>
    </xf>
    <xf numFmtId="0" fontId="7" fillId="7" borderId="8" xfId="1" applyFont="1" applyFill="1" applyBorder="1" applyAlignment="1">
      <alignment horizontal="center" vertical="top"/>
    </xf>
    <xf numFmtId="0" fontId="7" fillId="5" borderId="6" xfId="1" applyFont="1" applyFill="1" applyBorder="1" applyAlignment="1">
      <alignment horizontal="center" vertical="top"/>
    </xf>
    <xf numFmtId="0" fontId="7" fillId="7" borderId="9" xfId="1" applyFont="1" applyFill="1" applyBorder="1" applyAlignment="1">
      <alignment horizontal="center" vertical="top"/>
    </xf>
    <xf numFmtId="0" fontId="7" fillId="7" borderId="10" xfId="1" applyFont="1" applyFill="1" applyBorder="1" applyAlignment="1">
      <alignment horizontal="center" vertical="top"/>
    </xf>
    <xf numFmtId="0" fontId="12" fillId="0" borderId="0" xfId="1" applyFont="1">
      <alignment vertical="center"/>
    </xf>
    <xf numFmtId="0" fontId="13" fillId="0" borderId="0" xfId="1" applyFont="1" applyAlignment="1">
      <alignment horizontal="right" vertical="center"/>
    </xf>
    <xf numFmtId="0" fontId="12" fillId="5" borderId="0" xfId="1" applyFont="1" applyFill="1">
      <alignment vertical="center"/>
    </xf>
    <xf numFmtId="0" fontId="14" fillId="0" borderId="0" xfId="1" applyFont="1">
      <alignment vertical="center"/>
    </xf>
    <xf numFmtId="0" fontId="12" fillId="0" borderId="0" xfId="1" applyFont="1" applyAlignment="1">
      <alignment horizontal="right" vertical="center"/>
    </xf>
    <xf numFmtId="31" fontId="13" fillId="0" borderId="0" xfId="1" applyNumberFormat="1" applyFont="1" applyAlignment="1">
      <alignment horizontal="right" vertical="center"/>
    </xf>
    <xf numFmtId="0" fontId="7" fillId="0" borderId="0" xfId="1" applyFont="1" applyAlignment="1">
      <alignment horizontal="right" vertical="center"/>
    </xf>
    <xf numFmtId="0" fontId="7" fillId="7" borderId="22" xfId="1" applyFont="1" applyFill="1" applyBorder="1" applyAlignment="1">
      <alignment horizontal="left" vertical="top" wrapText="1"/>
    </xf>
    <xf numFmtId="0" fontId="7" fillId="7" borderId="2" xfId="1" applyFont="1" applyFill="1" applyBorder="1" applyAlignment="1">
      <alignment horizontal="left" vertical="top"/>
    </xf>
    <xf numFmtId="0" fontId="12" fillId="5" borderId="0" xfId="1" applyFont="1" applyFill="1" applyAlignment="1">
      <alignment vertical="top"/>
    </xf>
    <xf numFmtId="0" fontId="12" fillId="0" borderId="0" xfId="1" applyFont="1" applyAlignment="1">
      <alignment vertical="top"/>
    </xf>
    <xf numFmtId="0" fontId="7" fillId="7" borderId="23" xfId="1" applyFont="1" applyFill="1" applyBorder="1" applyAlignment="1">
      <alignment vertical="top"/>
    </xf>
    <xf numFmtId="0" fontId="7" fillId="0" borderId="3" xfId="1" applyFont="1" applyFill="1" applyBorder="1" applyAlignment="1">
      <alignment vertical="top"/>
    </xf>
    <xf numFmtId="0" fontId="7" fillId="0" borderId="24" xfId="1" applyFont="1" applyFill="1" applyBorder="1" applyAlignment="1">
      <alignment vertical="top"/>
    </xf>
    <xf numFmtId="0" fontId="7" fillId="0" borderId="2" xfId="1" applyFont="1" applyFill="1" applyBorder="1" applyAlignment="1">
      <alignment horizontal="left" vertical="top"/>
    </xf>
    <xf numFmtId="0" fontId="7" fillId="0" borderId="25" xfId="1" applyFont="1" applyFill="1" applyBorder="1" applyAlignment="1">
      <alignment vertical="top"/>
    </xf>
    <xf numFmtId="0" fontId="7" fillId="0" borderId="7" xfId="1" applyFont="1" applyFill="1" applyBorder="1" applyAlignment="1">
      <alignment vertical="top"/>
    </xf>
    <xf numFmtId="0" fontId="7" fillId="0" borderId="2" xfId="1" applyFont="1" applyFill="1" applyBorder="1" applyAlignment="1">
      <alignment vertical="top"/>
    </xf>
    <xf numFmtId="0" fontId="7" fillId="0" borderId="3" xfId="1" applyFont="1" applyFill="1" applyBorder="1" applyAlignment="1">
      <alignment vertical="top" wrapText="1"/>
    </xf>
    <xf numFmtId="0" fontId="7" fillId="0" borderId="22" xfId="1" applyFont="1" applyFill="1" applyBorder="1" applyAlignment="1">
      <alignment vertical="top"/>
    </xf>
    <xf numFmtId="0" fontId="7" fillId="0" borderId="4" xfId="1" applyFont="1" applyFill="1" applyBorder="1" applyAlignment="1">
      <alignment horizontal="left" vertical="top"/>
    </xf>
    <xf numFmtId="0" fontId="7" fillId="7" borderId="14" xfId="1" applyFont="1" applyFill="1" applyBorder="1" applyAlignment="1">
      <alignment vertical="top"/>
    </xf>
    <xf numFmtId="0" fontId="7" fillId="7" borderId="26" xfId="1" applyFont="1" applyFill="1" applyBorder="1" applyAlignment="1">
      <alignment vertical="top"/>
    </xf>
    <xf numFmtId="0" fontId="7" fillId="7" borderId="27" xfId="1" applyFont="1" applyFill="1" applyBorder="1" applyAlignment="1">
      <alignment vertical="top"/>
    </xf>
    <xf numFmtId="0" fontId="7" fillId="7" borderId="5" xfId="1" applyFont="1" applyFill="1" applyBorder="1" applyAlignment="1">
      <alignment horizontal="left" vertical="top"/>
    </xf>
    <xf numFmtId="0" fontId="7" fillId="5" borderId="25" xfId="1" applyFont="1" applyFill="1" applyBorder="1" applyAlignment="1">
      <alignment vertical="top"/>
    </xf>
    <xf numFmtId="0" fontId="7" fillId="5" borderId="24" xfId="1" applyFont="1" applyFill="1" applyBorder="1" applyAlignment="1">
      <alignment vertical="top"/>
    </xf>
    <xf numFmtId="0" fontId="7" fillId="5" borderId="2" xfId="1" applyFont="1" applyFill="1" applyBorder="1" applyAlignment="1">
      <alignment horizontal="left" vertical="top"/>
    </xf>
    <xf numFmtId="0" fontId="7" fillId="5" borderId="22" xfId="1" applyFont="1" applyFill="1" applyBorder="1" applyAlignment="1">
      <alignment vertical="top"/>
    </xf>
    <xf numFmtId="0" fontId="7" fillId="5" borderId="4" xfId="1" applyFont="1" applyFill="1" applyBorder="1" applyAlignment="1">
      <alignment horizontal="left" vertical="top"/>
    </xf>
    <xf numFmtId="0" fontId="7" fillId="0" borderId="10" xfId="1" applyFont="1" applyFill="1" applyBorder="1" applyAlignment="1">
      <alignment vertical="top"/>
    </xf>
    <xf numFmtId="0" fontId="13" fillId="0" borderId="2" xfId="1" applyFont="1" applyFill="1" applyBorder="1" applyAlignment="1">
      <alignment vertical="top"/>
    </xf>
    <xf numFmtId="0" fontId="7" fillId="0" borderId="28" xfId="1" applyFont="1" applyFill="1" applyBorder="1" applyAlignment="1">
      <alignment vertical="top"/>
    </xf>
    <xf numFmtId="0" fontId="13" fillId="0" borderId="24" xfId="1" applyFont="1" applyFill="1" applyBorder="1" applyAlignment="1">
      <alignment vertical="top"/>
    </xf>
    <xf numFmtId="0" fontId="7" fillId="7" borderId="29" xfId="1" applyFont="1" applyFill="1" applyBorder="1" applyAlignment="1">
      <alignment vertical="top"/>
    </xf>
    <xf numFmtId="0" fontId="7" fillId="0" borderId="30" xfId="1" applyFont="1" applyFill="1" applyBorder="1" applyAlignment="1">
      <alignment vertical="top"/>
    </xf>
    <xf numFmtId="0" fontId="7" fillId="0" borderId="31" xfId="1" applyFont="1" applyFill="1" applyBorder="1" applyAlignment="1">
      <alignment vertical="top"/>
    </xf>
    <xf numFmtId="0" fontId="7" fillId="0" borderId="6" xfId="1" applyFont="1" applyFill="1" applyBorder="1" applyAlignment="1">
      <alignment horizontal="left" vertical="top"/>
    </xf>
    <xf numFmtId="0" fontId="7" fillId="7" borderId="32" xfId="1" applyFont="1" applyFill="1" applyBorder="1" applyAlignment="1">
      <alignment vertical="top"/>
    </xf>
    <xf numFmtId="0" fontId="7" fillId="7" borderId="13" xfId="1" applyFont="1" applyFill="1" applyBorder="1" applyAlignment="1">
      <alignment vertical="top"/>
    </xf>
    <xf numFmtId="0" fontId="7" fillId="7" borderId="33" xfId="1" applyFont="1" applyFill="1" applyBorder="1" applyAlignment="1">
      <alignment vertical="top"/>
    </xf>
    <xf numFmtId="0" fontId="7" fillId="7" borderId="7" xfId="1" applyFont="1" applyFill="1" applyBorder="1" applyAlignment="1">
      <alignment horizontal="left" vertical="top"/>
    </xf>
    <xf numFmtId="0" fontId="7" fillId="0" borderId="2" xfId="1" applyFont="1" applyFill="1" applyBorder="1" applyAlignment="1">
      <alignment horizontal="left" vertical="top" wrapText="1"/>
    </xf>
    <xf numFmtId="0" fontId="7" fillId="5" borderId="3" xfId="1" applyFont="1" applyFill="1" applyBorder="1" applyAlignment="1">
      <alignment vertical="top"/>
    </xf>
    <xf numFmtId="0" fontId="7" fillId="0" borderId="25" xfId="1" applyFont="1" applyBorder="1" applyAlignment="1">
      <alignment vertical="top"/>
    </xf>
    <xf numFmtId="0" fontId="7" fillId="0" borderId="22" xfId="1" applyFont="1" applyBorder="1" applyAlignment="1">
      <alignment vertical="top"/>
    </xf>
    <xf numFmtId="0" fontId="7" fillId="0" borderId="3" xfId="1" applyFont="1" applyBorder="1" applyAlignment="1">
      <alignment vertical="top"/>
    </xf>
    <xf numFmtId="0" fontId="7" fillId="0" borderId="24" xfId="1" applyFont="1" applyBorder="1" applyAlignment="1">
      <alignment vertical="top"/>
    </xf>
    <xf numFmtId="0" fontId="7" fillId="0" borderId="30" xfId="1" applyFont="1" applyBorder="1" applyAlignment="1">
      <alignment vertical="top"/>
    </xf>
    <xf numFmtId="0" fontId="7" fillId="0" borderId="31" xfId="1" applyFont="1" applyBorder="1" applyAlignment="1">
      <alignment vertical="top"/>
    </xf>
    <xf numFmtId="0" fontId="7" fillId="7" borderId="8" xfId="1" applyFont="1" applyFill="1" applyBorder="1" applyAlignment="1">
      <alignment horizontal="left" vertical="top"/>
    </xf>
    <xf numFmtId="0" fontId="7" fillId="5" borderId="6" xfId="1" applyFont="1" applyFill="1" applyBorder="1" applyAlignment="1">
      <alignment horizontal="left" vertical="top"/>
    </xf>
    <xf numFmtId="0" fontId="7" fillId="7" borderId="34" xfId="1" applyFont="1" applyFill="1" applyBorder="1" applyAlignment="1">
      <alignment vertical="top"/>
    </xf>
    <xf numFmtId="0" fontId="7" fillId="7" borderId="35" xfId="1" applyFont="1" applyFill="1" applyBorder="1" applyAlignment="1">
      <alignment vertical="top"/>
    </xf>
    <xf numFmtId="0" fontId="7" fillId="7" borderId="36" xfId="1" applyFont="1" applyFill="1" applyBorder="1" applyAlignment="1">
      <alignment vertical="top"/>
    </xf>
    <xf numFmtId="0" fontId="7" fillId="7" borderId="9" xfId="1" applyFont="1" applyFill="1" applyBorder="1" applyAlignment="1">
      <alignment horizontal="left" vertical="top"/>
    </xf>
    <xf numFmtId="0" fontId="7" fillId="7" borderId="15" xfId="1" applyFont="1" applyFill="1" applyBorder="1" applyAlignment="1">
      <alignment vertical="top"/>
    </xf>
    <xf numFmtId="0" fontId="7" fillId="7" borderId="16" xfId="1" applyFont="1" applyFill="1" applyBorder="1" applyAlignment="1">
      <alignment vertical="top"/>
    </xf>
    <xf numFmtId="0" fontId="7" fillId="7" borderId="10" xfId="1" applyFont="1" applyFill="1" applyBorder="1" applyAlignment="1">
      <alignment horizontal="left" vertical="top"/>
    </xf>
    <xf numFmtId="0" fontId="7" fillId="7" borderId="0" xfId="1" applyFont="1" applyFill="1" applyBorder="1" applyAlignment="1">
      <alignment vertical="top"/>
    </xf>
    <xf numFmtId="0" fontId="7" fillId="7" borderId="11" xfId="1" applyFont="1" applyFill="1" applyBorder="1" applyAlignment="1">
      <alignment vertical="top"/>
    </xf>
    <xf numFmtId="0" fontId="17" fillId="0" borderId="0" xfId="2">
      <alignment vertical="center"/>
    </xf>
    <xf numFmtId="0" fontId="18" fillId="2" borderId="0" xfId="2" applyFont="1" applyFill="1">
      <alignment vertical="center"/>
    </xf>
    <xf numFmtId="0" fontId="20" fillId="2" borderId="0" xfId="2" applyFont="1" applyFill="1">
      <alignment vertical="center"/>
    </xf>
    <xf numFmtId="0" fontId="21" fillId="2" borderId="0" xfId="2" applyFont="1" applyFill="1">
      <alignment vertical="center"/>
    </xf>
    <xf numFmtId="0" fontId="17" fillId="0" borderId="0" xfId="2" applyFill="1">
      <alignment vertical="center"/>
    </xf>
    <xf numFmtId="0" fontId="18" fillId="0" borderId="0" xfId="2" applyFont="1" applyFill="1">
      <alignment vertical="center"/>
    </xf>
    <xf numFmtId="0" fontId="20" fillId="0" borderId="0" xfId="2" applyFont="1" applyFill="1">
      <alignment vertical="center"/>
    </xf>
    <xf numFmtId="0" fontId="3" fillId="0" borderId="0" xfId="0" applyFont="1" applyFill="1" applyAlignment="1">
      <alignment horizontal="center" vertical="center"/>
    </xf>
    <xf numFmtId="0" fontId="21" fillId="0" borderId="0" xfId="2" applyFont="1" applyFill="1">
      <alignment vertical="center"/>
    </xf>
    <xf numFmtId="0" fontId="17" fillId="11" borderId="0" xfId="2" applyFill="1">
      <alignment vertical="center"/>
    </xf>
    <xf numFmtId="0" fontId="17" fillId="9" borderId="2" xfId="2" applyFill="1" applyBorder="1">
      <alignment vertical="center"/>
    </xf>
    <xf numFmtId="38" fontId="0" fillId="9" borderId="0" xfId="3" applyFont="1" applyFill="1">
      <alignment vertical="center"/>
    </xf>
    <xf numFmtId="0" fontId="22" fillId="9" borderId="2" xfId="2" applyFont="1" applyFill="1" applyBorder="1">
      <alignment vertical="center"/>
    </xf>
    <xf numFmtId="0" fontId="23" fillId="0" borderId="0" xfId="0" applyFont="1">
      <alignment vertical="center"/>
    </xf>
    <xf numFmtId="0" fontId="23" fillId="12" borderId="0" xfId="0" applyFont="1" applyFill="1">
      <alignment vertical="center"/>
    </xf>
    <xf numFmtId="0" fontId="24" fillId="0" borderId="0" xfId="0" applyFont="1">
      <alignment vertical="center"/>
    </xf>
    <xf numFmtId="176" fontId="24" fillId="6" borderId="2" xfId="0" applyNumberFormat="1" applyFont="1" applyFill="1" applyBorder="1">
      <alignment vertical="center"/>
    </xf>
    <xf numFmtId="177" fontId="24" fillId="6" borderId="2" xfId="0" applyNumberFormat="1" applyFont="1" applyFill="1" applyBorder="1">
      <alignment vertical="center"/>
    </xf>
    <xf numFmtId="0" fontId="24" fillId="12" borderId="0" xfId="0" applyFont="1" applyFill="1">
      <alignment vertical="center"/>
    </xf>
    <xf numFmtId="0" fontId="24" fillId="12" borderId="37" xfId="0" applyFont="1" applyFill="1" applyBorder="1">
      <alignment vertical="center"/>
    </xf>
    <xf numFmtId="0" fontId="24" fillId="12" borderId="38" xfId="0" applyFont="1" applyFill="1" applyBorder="1">
      <alignment vertical="center"/>
    </xf>
    <xf numFmtId="0" fontId="24" fillId="12" borderId="39" xfId="0" applyFont="1" applyFill="1" applyBorder="1">
      <alignment vertical="center"/>
    </xf>
    <xf numFmtId="0" fontId="24" fillId="12" borderId="43" xfId="0" applyFont="1" applyFill="1" applyBorder="1">
      <alignment vertical="center"/>
    </xf>
    <xf numFmtId="0" fontId="25" fillId="2" borderId="0" xfId="0" applyFont="1" applyFill="1" applyAlignment="1">
      <alignment horizontal="center" vertical="center"/>
    </xf>
    <xf numFmtId="0" fontId="23" fillId="5" borderId="2" xfId="0" applyFont="1" applyFill="1" applyBorder="1">
      <alignment vertical="center"/>
    </xf>
    <xf numFmtId="0" fontId="24" fillId="0" borderId="12" xfId="0" applyFont="1" applyBorder="1">
      <alignment vertical="center"/>
    </xf>
    <xf numFmtId="0" fontId="24" fillId="0" borderId="44" xfId="0" applyFont="1" applyBorder="1">
      <alignment vertical="center"/>
    </xf>
    <xf numFmtId="0" fontId="24" fillId="0" borderId="45" xfId="0" applyFont="1" applyBorder="1">
      <alignment vertical="center"/>
    </xf>
    <xf numFmtId="178" fontId="24" fillId="0" borderId="0" xfId="0" applyNumberFormat="1" applyFont="1">
      <alignment vertical="center"/>
    </xf>
    <xf numFmtId="0" fontId="24" fillId="0" borderId="46" xfId="0" applyFont="1" applyBorder="1">
      <alignment vertical="center"/>
    </xf>
    <xf numFmtId="0" fontId="28" fillId="0" borderId="0" xfId="4" applyFont="1" applyAlignment="1"/>
    <xf numFmtId="0" fontId="29" fillId="0" borderId="0" xfId="4" applyFont="1" applyAlignment="1"/>
    <xf numFmtId="0" fontId="24" fillId="7" borderId="2" xfId="0" applyFont="1" applyFill="1" applyBorder="1">
      <alignment vertical="center"/>
    </xf>
    <xf numFmtId="0" fontId="24" fillId="7" borderId="7" xfId="0" applyFont="1" applyFill="1" applyBorder="1">
      <alignment vertical="center"/>
    </xf>
    <xf numFmtId="0" fontId="24" fillId="0" borderId="0" xfId="0" applyFont="1" applyBorder="1">
      <alignment vertical="center"/>
    </xf>
    <xf numFmtId="0" fontId="23" fillId="0" borderId="2" xfId="0" applyFont="1" applyBorder="1">
      <alignment vertical="center"/>
    </xf>
    <xf numFmtId="179" fontId="23" fillId="0" borderId="2" xfId="0" applyNumberFormat="1" applyFont="1" applyBorder="1">
      <alignment vertical="center"/>
    </xf>
    <xf numFmtId="179" fontId="24" fillId="0" borderId="0" xfId="0" applyNumberFormat="1" applyFont="1">
      <alignment vertical="center"/>
    </xf>
    <xf numFmtId="179" fontId="24" fillId="0" borderId="0" xfId="0" applyNumberFormat="1" applyFont="1" applyAlignment="1">
      <alignment horizontal="right" vertical="center"/>
    </xf>
    <xf numFmtId="179" fontId="24" fillId="0" borderId="46" xfId="0" applyNumberFormat="1" applyFont="1" applyBorder="1">
      <alignment vertical="center"/>
    </xf>
    <xf numFmtId="179" fontId="24" fillId="0" borderId="2" xfId="0" applyNumberFormat="1" applyFont="1" applyBorder="1">
      <alignment vertical="center"/>
    </xf>
    <xf numFmtId="0" fontId="23" fillId="0" borderId="0" xfId="0" applyNumberFormat="1" applyFont="1" applyBorder="1">
      <alignment vertical="center"/>
    </xf>
    <xf numFmtId="0" fontId="24" fillId="0" borderId="2" xfId="0" applyFont="1" applyBorder="1">
      <alignment vertical="center"/>
    </xf>
    <xf numFmtId="0" fontId="24" fillId="0" borderId="13" xfId="0" applyFont="1" applyBorder="1">
      <alignment vertical="center"/>
    </xf>
    <xf numFmtId="0" fontId="23" fillId="0" borderId="2" xfId="0" applyNumberFormat="1" applyFont="1" applyBorder="1">
      <alignment vertical="center"/>
    </xf>
    <xf numFmtId="0" fontId="24" fillId="0" borderId="47" xfId="0" applyFont="1" applyBorder="1">
      <alignment vertical="center"/>
    </xf>
    <xf numFmtId="0" fontId="28" fillId="0" borderId="0" xfId="4" applyFont="1" applyAlignment="1"/>
    <xf numFmtId="0" fontId="7" fillId="7" borderId="51" xfId="1" applyFont="1" applyFill="1" applyBorder="1" applyAlignment="1">
      <alignment horizontal="center" vertical="top"/>
    </xf>
    <xf numFmtId="0" fontId="7" fillId="0" borderId="52" xfId="1" applyFont="1" applyFill="1" applyBorder="1" applyAlignment="1">
      <alignment horizontal="center" vertical="top"/>
    </xf>
    <xf numFmtId="0" fontId="7" fillId="0" borderId="53" xfId="1" applyFont="1" applyFill="1" applyBorder="1" applyAlignment="1">
      <alignment horizontal="center" vertical="top"/>
    </xf>
    <xf numFmtId="0" fontId="7" fillId="7" borderId="54" xfId="1" applyFont="1" applyFill="1" applyBorder="1" applyAlignment="1">
      <alignment horizontal="center" vertical="top"/>
    </xf>
    <xf numFmtId="0" fontId="7" fillId="5" borderId="52" xfId="1" applyFont="1" applyFill="1" applyBorder="1" applyAlignment="1">
      <alignment horizontal="center" vertical="top"/>
    </xf>
    <xf numFmtId="0" fontId="7" fillId="5" borderId="53" xfId="1" applyFont="1" applyFill="1" applyBorder="1" applyAlignment="1">
      <alignment horizontal="center" vertical="top"/>
    </xf>
    <xf numFmtId="0" fontId="7" fillId="0" borderId="55" xfId="1" applyFont="1" applyFill="1" applyBorder="1" applyAlignment="1">
      <alignment horizontal="center" vertical="top"/>
    </xf>
    <xf numFmtId="0" fontId="7" fillId="7" borderId="56" xfId="1" applyFont="1" applyFill="1" applyBorder="1" applyAlignment="1">
      <alignment horizontal="center" vertical="top"/>
    </xf>
    <xf numFmtId="0" fontId="7" fillId="7" borderId="57" xfId="1" applyFont="1" applyFill="1" applyBorder="1" applyAlignment="1">
      <alignment horizontal="center" vertical="top"/>
    </xf>
    <xf numFmtId="0" fontId="7" fillId="5" borderId="55" xfId="1" applyFont="1" applyFill="1" applyBorder="1" applyAlignment="1">
      <alignment horizontal="center" vertical="top"/>
    </xf>
    <xf numFmtId="0" fontId="7" fillId="7" borderId="58" xfId="1" applyFont="1" applyFill="1" applyBorder="1" applyAlignment="1">
      <alignment horizontal="center" vertical="top"/>
    </xf>
    <xf numFmtId="0" fontId="7" fillId="7" borderId="59" xfId="1" applyFont="1" applyFill="1" applyBorder="1" applyAlignment="1">
      <alignment horizontal="center" vertical="top"/>
    </xf>
    <xf numFmtId="0" fontId="7" fillId="0" borderId="60" xfId="1" applyFont="1" applyFill="1" applyBorder="1" applyAlignment="1">
      <alignment horizontal="center" vertical="top"/>
    </xf>
    <xf numFmtId="0" fontId="7" fillId="7" borderId="61" xfId="1" applyFont="1" applyFill="1" applyBorder="1" applyAlignment="1">
      <alignment horizontal="left" vertical="top"/>
    </xf>
    <xf numFmtId="0" fontId="12" fillId="5" borderId="62" xfId="1" applyFont="1" applyFill="1" applyBorder="1" applyAlignment="1">
      <alignment vertical="top"/>
    </xf>
    <xf numFmtId="0" fontId="12" fillId="0" borderId="63" xfId="1" applyFont="1" applyBorder="1">
      <alignment vertical="center"/>
    </xf>
    <xf numFmtId="0" fontId="1" fillId="0" borderId="2" xfId="6" applyBorder="1">
      <alignment vertical="center"/>
    </xf>
    <xf numFmtId="0" fontId="1" fillId="0" borderId="10" xfId="6" applyBorder="1">
      <alignment vertical="center"/>
    </xf>
    <xf numFmtId="0" fontId="1" fillId="0" borderId="0" xfId="6">
      <alignment vertical="center"/>
    </xf>
    <xf numFmtId="0" fontId="32" fillId="0" borderId="2" xfId="6" applyFont="1" applyBorder="1">
      <alignment vertical="center"/>
    </xf>
    <xf numFmtId="0" fontId="33" fillId="0" borderId="2" xfId="6" applyFont="1" applyBorder="1">
      <alignment vertical="center"/>
    </xf>
    <xf numFmtId="0" fontId="1" fillId="0" borderId="64" xfId="6" applyBorder="1">
      <alignment vertical="center"/>
    </xf>
    <xf numFmtId="0" fontId="1" fillId="0" borderId="14" xfId="6" applyBorder="1">
      <alignment vertical="center"/>
    </xf>
    <xf numFmtId="0" fontId="1" fillId="0" borderId="15" xfId="6" applyBorder="1">
      <alignment vertical="center"/>
    </xf>
    <xf numFmtId="0" fontId="1" fillId="0" borderId="65" xfId="6" applyBorder="1">
      <alignment vertical="center"/>
    </xf>
    <xf numFmtId="0" fontId="1" fillId="0" borderId="32" xfId="6" applyBorder="1">
      <alignment vertical="center"/>
    </xf>
    <xf numFmtId="0" fontId="32" fillId="0" borderId="0" xfId="6" applyFont="1">
      <alignment vertical="center"/>
    </xf>
    <xf numFmtId="20" fontId="1" fillId="0" borderId="66" xfId="6" applyNumberFormat="1" applyBorder="1">
      <alignment vertical="center"/>
    </xf>
    <xf numFmtId="0" fontId="32" fillId="0" borderId="66" xfId="6" applyFont="1" applyBorder="1">
      <alignment vertical="center"/>
    </xf>
    <xf numFmtId="0" fontId="1" fillId="0" borderId="66" xfId="6" applyBorder="1">
      <alignment vertical="center"/>
    </xf>
    <xf numFmtId="0" fontId="1" fillId="0" borderId="67" xfId="6" applyBorder="1">
      <alignment vertical="center"/>
    </xf>
    <xf numFmtId="0" fontId="32" fillId="0" borderId="68" xfId="6" applyFont="1" applyBorder="1">
      <alignment vertical="center"/>
    </xf>
    <xf numFmtId="0" fontId="32" fillId="0" borderId="69" xfId="6" applyFont="1" applyBorder="1">
      <alignment vertical="center"/>
    </xf>
    <xf numFmtId="0" fontId="1" fillId="0" borderId="68" xfId="6" applyBorder="1">
      <alignment vertical="center"/>
    </xf>
    <xf numFmtId="0" fontId="1" fillId="3" borderId="14" xfId="6" applyFill="1" applyBorder="1">
      <alignment vertical="center"/>
    </xf>
    <xf numFmtId="0" fontId="1" fillId="3" borderId="15" xfId="6" applyFill="1" applyBorder="1">
      <alignment vertical="center"/>
    </xf>
    <xf numFmtId="0" fontId="1" fillId="3" borderId="65" xfId="6" applyFill="1" applyBorder="1">
      <alignment vertical="center"/>
    </xf>
    <xf numFmtId="0" fontId="33" fillId="0" borderId="66" xfId="6" applyFont="1" applyBorder="1">
      <alignment vertical="center"/>
    </xf>
    <xf numFmtId="0" fontId="33" fillId="0" borderId="67" xfId="6" applyFont="1" applyBorder="1">
      <alignment vertical="center"/>
    </xf>
    <xf numFmtId="0" fontId="33" fillId="0" borderId="69" xfId="6" applyFont="1" applyBorder="1">
      <alignment vertical="center"/>
    </xf>
    <xf numFmtId="0" fontId="33" fillId="0" borderId="68" xfId="6" applyFont="1" applyBorder="1">
      <alignment vertical="center"/>
    </xf>
    <xf numFmtId="0" fontId="1" fillId="3" borderId="0" xfId="6" applyFill="1">
      <alignment vertical="center"/>
    </xf>
    <xf numFmtId="0" fontId="32" fillId="0" borderId="14" xfId="6" applyFont="1" applyBorder="1">
      <alignment vertical="center"/>
    </xf>
    <xf numFmtId="0" fontId="32" fillId="0" borderId="15" xfId="6" applyFont="1" applyBorder="1">
      <alignment vertical="center"/>
    </xf>
    <xf numFmtId="0" fontId="33" fillId="0" borderId="65" xfId="6" applyFont="1" applyBorder="1">
      <alignment vertical="center"/>
    </xf>
    <xf numFmtId="0" fontId="32" fillId="0" borderId="32" xfId="6" applyFont="1" applyBorder="1">
      <alignment vertical="center"/>
    </xf>
    <xf numFmtId="0" fontId="24" fillId="12" borderId="40" xfId="0" applyFont="1" applyFill="1" applyBorder="1" applyAlignment="1">
      <alignment horizontal="center" vertical="center"/>
    </xf>
    <xf numFmtId="0" fontId="24" fillId="12" borderId="41" xfId="0" applyFont="1" applyFill="1" applyBorder="1" applyAlignment="1">
      <alignment horizontal="center" vertical="center"/>
    </xf>
    <xf numFmtId="0" fontId="24" fillId="12" borderId="42" xfId="0" applyFont="1" applyFill="1" applyBorder="1" applyAlignment="1">
      <alignment horizontal="center" vertical="center"/>
    </xf>
    <xf numFmtId="0" fontId="24" fillId="12" borderId="48" xfId="0" applyFont="1" applyFill="1" applyBorder="1" applyAlignment="1">
      <alignment horizontal="center" vertical="center"/>
    </xf>
    <xf numFmtId="0" fontId="24" fillId="12" borderId="49" xfId="0" applyFont="1" applyFill="1" applyBorder="1" applyAlignment="1">
      <alignment horizontal="center" vertical="center"/>
    </xf>
    <xf numFmtId="0" fontId="24" fillId="12" borderId="50" xfId="0" applyFont="1" applyFill="1" applyBorder="1" applyAlignment="1">
      <alignment horizontal="center" vertical="center"/>
    </xf>
    <xf numFmtId="0" fontId="28" fillId="0" borderId="0" xfId="4" applyFont="1" applyAlignment="1"/>
    <xf numFmtId="0" fontId="27" fillId="0" borderId="0" xfId="4" applyFont="1" applyAlignment="1"/>
    <xf numFmtId="0" fontId="7" fillId="10" borderId="14" xfId="1" applyFont="1" applyFill="1" applyBorder="1" applyAlignment="1">
      <alignment horizontal="center" vertical="center"/>
    </xf>
    <xf numFmtId="0" fontId="7" fillId="10" borderId="15" xfId="1" applyFont="1" applyFill="1" applyBorder="1" applyAlignment="1">
      <alignment horizontal="center" vertical="center"/>
    </xf>
    <xf numFmtId="0" fontId="7" fillId="10" borderId="16" xfId="1" applyFont="1" applyFill="1" applyBorder="1" applyAlignment="1">
      <alignment horizontal="center" vertical="center"/>
    </xf>
    <xf numFmtId="0" fontId="7" fillId="10" borderId="17" xfId="1" applyFont="1" applyFill="1" applyBorder="1" applyAlignment="1">
      <alignment horizontal="center" vertical="center"/>
    </xf>
    <xf numFmtId="0" fontId="7" fillId="10" borderId="18" xfId="1" applyFont="1" applyFill="1" applyBorder="1" applyAlignment="1">
      <alignment horizontal="center" vertical="center"/>
    </xf>
    <xf numFmtId="0" fontId="7" fillId="10" borderId="19" xfId="1" applyFont="1" applyFill="1" applyBorder="1" applyAlignment="1">
      <alignment horizontal="center" vertical="center"/>
    </xf>
    <xf numFmtId="0" fontId="7" fillId="10" borderId="8" xfId="1" applyFont="1" applyFill="1" applyBorder="1" applyAlignment="1">
      <alignment horizontal="center" vertical="center" wrapText="1"/>
    </xf>
    <xf numFmtId="0" fontId="7" fillId="10" borderId="20" xfId="1" applyFont="1" applyFill="1" applyBorder="1" applyAlignment="1">
      <alignment horizontal="center" vertical="center" wrapText="1"/>
    </xf>
    <xf numFmtId="0" fontId="7" fillId="7" borderId="21" xfId="1" applyFont="1" applyFill="1" applyBorder="1" applyAlignment="1">
      <alignment horizontal="left" vertical="top" wrapText="1"/>
    </xf>
    <xf numFmtId="0" fontId="7" fillId="7" borderId="12" xfId="1" applyFont="1" applyFill="1" applyBorder="1" applyAlignment="1">
      <alignment horizontal="left" vertical="top" wrapText="1"/>
    </xf>
    <xf numFmtId="0" fontId="7" fillId="0" borderId="3" xfId="1" applyFont="1" applyFill="1" applyBorder="1" applyAlignment="1">
      <alignment vertical="top" wrapText="1"/>
    </xf>
    <xf numFmtId="0" fontId="7" fillId="0" borderId="24" xfId="1" applyFont="1" applyBorder="1" applyAlignment="1">
      <alignment vertical="top" wrapText="1"/>
    </xf>
    <xf numFmtId="0" fontId="1" fillId="8" borderId="0" xfId="6" applyFill="1" applyAlignment="1">
      <alignment horizontal="center" vertical="center"/>
    </xf>
    <xf numFmtId="0" fontId="1" fillId="13" borderId="0" xfId="6" applyFill="1" applyAlignment="1">
      <alignment horizontal="center" vertical="center"/>
    </xf>
    <xf numFmtId="0" fontId="1" fillId="3" borderId="15" xfId="6" applyFill="1" applyBorder="1" applyAlignment="1">
      <alignment horizontal="center" vertical="center"/>
    </xf>
    <xf numFmtId="0" fontId="1" fillId="3" borderId="0" xfId="6" applyFill="1" applyAlignment="1">
      <alignment horizontal="center" vertical="center"/>
    </xf>
  </cellXfs>
  <cellStyles count="7">
    <cellStyle name="桁区切り 2" xfId="3" xr:uid="{00000000-0005-0000-0000-000000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C5D0FF8C-2151-4202-9B6B-0F3B61E01455}"/>
    <cellStyle name="標準 5" xfId="6" xr:uid="{103E737E-1D4C-4543-956F-2A19FDBB4608}"/>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660400</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1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1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1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1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1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1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1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B80D1C87-F746-4441-9AE8-9A249F5D8B9F}"/>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107950</xdr:colOff>
          <xdr:row>0</xdr:row>
          <xdr:rowOff>50800</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38101</xdr:colOff>
      <xdr:row>24</xdr:row>
      <xdr:rowOff>44449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 y="203200"/>
          <a:ext cx="1968500"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38100</xdr:rowOff>
    </xdr:to>
    <xdr:pic>
      <xdr:nvPicPr>
        <xdr:cNvPr id="3" name="図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349250</xdr:colOff>
      <xdr:row>15</xdr:row>
      <xdr:rowOff>107950</xdr:rowOff>
    </xdr:from>
    <xdr:to>
      <xdr:col>4</xdr:col>
      <xdr:colOff>1257300</xdr:colOff>
      <xdr:row>29</xdr:row>
      <xdr:rowOff>125688</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361950</xdr:colOff>
      <xdr:row>17</xdr:row>
      <xdr:rowOff>82550</xdr:rowOff>
    </xdr:from>
    <xdr:to>
      <xdr:col>4</xdr:col>
      <xdr:colOff>1268501</xdr:colOff>
      <xdr:row>31</xdr:row>
      <xdr:rowOff>100024</xdr:rowOff>
    </xdr:to>
    <xdr:pic>
      <xdr:nvPicPr>
        <xdr:cNvPr id="2" name="図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workbookViewId="0"/>
  </sheetViews>
  <sheetFormatPr defaultRowHeight="18"/>
  <cols>
    <col min="1" max="1" width="17.58203125" bestFit="1" customWidth="1"/>
    <col min="2" max="2" width="10.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5"/>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G205"/>
  <sheetViews>
    <sheetView tabSelected="1" topLeftCell="N1" zoomScaleNormal="100" workbookViewId="0">
      <selection activeCell="AB7" sqref="AB7"/>
    </sheetView>
  </sheetViews>
  <sheetFormatPr defaultColWidth="9" defaultRowHeight="18.75" customHeight="1" outlineLevelCol="1"/>
  <cols>
    <col min="1" max="1" width="22.75" style="93" bestFit="1" customWidth="1"/>
    <col min="2" max="10" width="9" style="93"/>
    <col min="11" max="11" width="15.08203125" style="93" bestFit="1" customWidth="1"/>
    <col min="12" max="13" width="9" style="93"/>
    <col min="14" max="14" width="13" style="93" bestFit="1" customWidth="1"/>
    <col min="15" max="17" width="9" style="93"/>
    <col min="18" max="18" width="42.75" style="93" bestFit="1" customWidth="1"/>
    <col min="19" max="20" width="9" style="93"/>
    <col min="21" max="26" width="0" style="93" hidden="1" customWidth="1" outlineLevel="1"/>
    <col min="27" max="27" width="9" style="93" collapsed="1"/>
    <col min="28" max="33" width="16.58203125" style="93" customWidth="1"/>
    <col min="34" max="16384" width="9" style="93"/>
  </cols>
  <sheetData>
    <row r="1" spans="1:33" ht="18.75" customHeight="1">
      <c r="A1" s="96" t="s">
        <v>1411</v>
      </c>
      <c r="B1" s="93" t="s">
        <v>1422</v>
      </c>
      <c r="D1" s="171" t="s">
        <v>1419</v>
      </c>
      <c r="E1" s="172"/>
      <c r="F1" s="173"/>
      <c r="G1" s="171" t="s">
        <v>1764</v>
      </c>
      <c r="H1" s="172"/>
      <c r="I1" s="173"/>
      <c r="K1" s="171" t="s">
        <v>1428</v>
      </c>
      <c r="L1" s="172"/>
      <c r="M1" s="173"/>
      <c r="N1" s="174" t="s">
        <v>1764</v>
      </c>
      <c r="O1" s="175"/>
      <c r="P1" s="176"/>
      <c r="R1" s="171" t="s">
        <v>1429</v>
      </c>
      <c r="S1" s="172"/>
      <c r="T1" s="173"/>
      <c r="U1" s="171" t="s">
        <v>1777</v>
      </c>
      <c r="V1" s="172"/>
      <c r="W1" s="173"/>
      <c r="X1" s="171" t="s">
        <v>1778</v>
      </c>
      <c r="Y1" s="172"/>
      <c r="Z1" s="173"/>
      <c r="AB1" s="171" t="s">
        <v>1431</v>
      </c>
      <c r="AC1" s="172"/>
      <c r="AD1" s="172"/>
      <c r="AE1" s="172"/>
      <c r="AF1" s="172"/>
      <c r="AG1" s="173"/>
    </row>
    <row r="2" spans="1:33" ht="18.75" customHeight="1">
      <c r="A2" s="94">
        <v>43952</v>
      </c>
      <c r="C2" s="93" t="s">
        <v>1414</v>
      </c>
      <c r="N2" s="120"/>
      <c r="O2" s="120"/>
      <c r="P2" s="118"/>
      <c r="R2" s="102"/>
      <c r="S2" s="113"/>
      <c r="T2" s="114"/>
    </row>
    <row r="3" spans="1:33" ht="18.75" customHeight="1">
      <c r="A3" s="95">
        <v>44012</v>
      </c>
      <c r="D3" s="93" t="s">
        <v>1419</v>
      </c>
      <c r="E3" s="93" t="s">
        <v>1412</v>
      </c>
      <c r="F3" s="93" t="s">
        <v>1418</v>
      </c>
      <c r="G3" s="93" t="s">
        <v>1435</v>
      </c>
      <c r="H3" s="93" t="s">
        <v>1412</v>
      </c>
      <c r="I3" s="93" t="s">
        <v>1418</v>
      </c>
      <c r="K3" s="93" t="s">
        <v>1417</v>
      </c>
      <c r="L3" s="93" t="s">
        <v>1418</v>
      </c>
      <c r="M3" s="116" t="s">
        <v>1773</v>
      </c>
      <c r="N3" s="93" t="s">
        <v>1435</v>
      </c>
      <c r="O3" s="93" t="s">
        <v>1418</v>
      </c>
      <c r="P3" s="116" t="s">
        <v>1773</v>
      </c>
      <c r="R3" s="93" t="s">
        <v>1156</v>
      </c>
      <c r="S3" s="93" t="s">
        <v>1418</v>
      </c>
      <c r="V3" s="93" t="s">
        <v>1156</v>
      </c>
      <c r="W3" s="93" t="s">
        <v>1418</v>
      </c>
      <c r="Y3" s="93" t="s">
        <v>1156</v>
      </c>
      <c r="Z3" s="93" t="s">
        <v>1418</v>
      </c>
      <c r="AB3" s="93" t="s">
        <v>1418</v>
      </c>
      <c r="AC3" s="93" t="s">
        <v>1418</v>
      </c>
      <c r="AD3" s="93" t="s">
        <v>1418</v>
      </c>
      <c r="AE3" s="93" t="s">
        <v>1418</v>
      </c>
      <c r="AF3" s="93" t="s">
        <v>1418</v>
      </c>
      <c r="AG3" s="93" t="s">
        <v>1418</v>
      </c>
    </row>
    <row r="4" spans="1:33" ht="18.75" customHeight="1" thickBot="1">
      <c r="D4" s="97" t="s">
        <v>1409</v>
      </c>
      <c r="E4" s="98" t="s">
        <v>1155</v>
      </c>
      <c r="F4" s="98" t="s">
        <v>1155</v>
      </c>
      <c r="G4" s="98" t="s">
        <v>1409</v>
      </c>
      <c r="H4" s="98" t="s">
        <v>1155</v>
      </c>
      <c r="I4" s="99" t="s">
        <v>1155</v>
      </c>
      <c r="K4" s="97" t="s">
        <v>1409</v>
      </c>
      <c r="L4" s="99" t="s">
        <v>1155</v>
      </c>
      <c r="M4" s="99" t="s">
        <v>1434</v>
      </c>
      <c r="N4" s="98" t="s">
        <v>1409</v>
      </c>
      <c r="O4" s="98" t="s">
        <v>1155</v>
      </c>
      <c r="P4" s="99" t="s">
        <v>1434</v>
      </c>
      <c r="R4" s="97" t="s">
        <v>1409</v>
      </c>
      <c r="S4" s="100" t="s">
        <v>1155</v>
      </c>
      <c r="T4" s="99" t="s">
        <v>1434</v>
      </c>
      <c r="U4" s="97" t="s">
        <v>1430</v>
      </c>
      <c r="V4" s="97" t="s">
        <v>1409</v>
      </c>
      <c r="W4" s="99" t="s">
        <v>1155</v>
      </c>
      <c r="X4" s="97" t="s">
        <v>1430</v>
      </c>
      <c r="Y4" s="97" t="s">
        <v>1409</v>
      </c>
      <c r="Z4" s="99" t="s">
        <v>1434</v>
      </c>
      <c r="AB4" s="97" t="s">
        <v>1836</v>
      </c>
      <c r="AC4" s="97" t="s">
        <v>1835</v>
      </c>
      <c r="AD4" s="97" t="s">
        <v>1774</v>
      </c>
      <c r="AE4" s="98" t="s">
        <v>1404</v>
      </c>
      <c r="AF4" s="98" t="s">
        <v>1432</v>
      </c>
      <c r="AG4" s="99" t="s">
        <v>1433</v>
      </c>
    </row>
    <row r="5" spans="1:33" ht="18.75" customHeight="1" thickTop="1">
      <c r="A5" s="96" t="s">
        <v>1415</v>
      </c>
      <c r="C5" s="112"/>
      <c r="D5" s="107"/>
      <c r="E5" s="101" t="s">
        <v>1063</v>
      </c>
      <c r="F5" s="104"/>
      <c r="G5" s="105"/>
      <c r="H5" s="107"/>
      <c r="I5" s="107"/>
      <c r="K5" s="101" t="s">
        <v>1065</v>
      </c>
      <c r="M5" s="121"/>
      <c r="N5" s="123"/>
      <c r="O5" s="107"/>
      <c r="P5" s="117"/>
      <c r="R5" s="107"/>
      <c r="S5" s="107"/>
      <c r="T5" s="104"/>
      <c r="U5" s="105"/>
      <c r="V5" s="107"/>
      <c r="W5" s="107"/>
      <c r="X5" s="105"/>
      <c r="Y5" s="107"/>
      <c r="Z5" s="107"/>
      <c r="AB5" s="107"/>
      <c r="AC5" s="107"/>
      <c r="AD5" s="107"/>
      <c r="AE5" s="107"/>
      <c r="AF5" s="107"/>
      <c r="AG5" s="107"/>
    </row>
    <row r="6" spans="1:33" ht="18.75" customHeight="1">
      <c r="A6" s="93" t="s">
        <v>1411</v>
      </c>
      <c r="B6" s="93" t="b">
        <f>ISREF(集計期間)</f>
        <v>1</v>
      </c>
      <c r="D6" s="91" t="s">
        <v>1438</v>
      </c>
      <c r="E6" s="110">
        <v>3</v>
      </c>
      <c r="F6" s="91">
        <v>2</v>
      </c>
      <c r="G6" s="119" t="s">
        <v>1438</v>
      </c>
      <c r="H6" s="119">
        <v>3</v>
      </c>
      <c r="I6" s="119">
        <v>2</v>
      </c>
      <c r="K6" s="102" t="s">
        <v>27</v>
      </c>
      <c r="L6" s="113">
        <v>36</v>
      </c>
      <c r="M6" s="114">
        <v>25691459</v>
      </c>
      <c r="N6" s="122" t="s">
        <v>27</v>
      </c>
      <c r="O6" s="122">
        <v>36</v>
      </c>
      <c r="P6" s="114">
        <v>25691459</v>
      </c>
      <c r="R6" s="122" t="s">
        <v>1490</v>
      </c>
      <c r="S6" s="122">
        <v>0</v>
      </c>
      <c r="T6" s="114">
        <v>0</v>
      </c>
      <c r="U6" s="103"/>
      <c r="V6" s="103"/>
      <c r="W6" s="103"/>
      <c r="X6" s="103"/>
      <c r="Y6" s="103"/>
      <c r="Z6" s="103"/>
    </row>
    <row r="7" spans="1:33" ht="18.75" customHeight="1">
      <c r="A7" s="93" t="s">
        <v>1413</v>
      </c>
      <c r="B7" s="93" t="b">
        <f>ISREF(組織)</f>
        <v>1</v>
      </c>
      <c r="D7" s="91" t="s">
        <v>1192</v>
      </c>
      <c r="F7" s="91">
        <v>0</v>
      </c>
      <c r="G7" s="119" t="s">
        <v>1210</v>
      </c>
      <c r="H7" s="119">
        <v>74</v>
      </c>
      <c r="I7" s="119">
        <v>56</v>
      </c>
      <c r="K7" s="102" t="s">
        <v>54</v>
      </c>
      <c r="L7" s="113">
        <v>13</v>
      </c>
      <c r="M7" s="114">
        <v>0</v>
      </c>
      <c r="N7" s="122" t="s">
        <v>54</v>
      </c>
      <c r="O7" s="122">
        <v>13</v>
      </c>
      <c r="P7" s="114">
        <v>0</v>
      </c>
      <c r="R7" s="122" t="s">
        <v>1491</v>
      </c>
      <c r="S7" s="122">
        <v>14</v>
      </c>
      <c r="T7" s="114">
        <v>6099360</v>
      </c>
    </row>
    <row r="8" spans="1:33" ht="18.75" customHeight="1">
      <c r="A8" s="93" t="s">
        <v>1416</v>
      </c>
      <c r="B8" s="93" t="b">
        <f>ISREF(承認記録)</f>
        <v>1</v>
      </c>
      <c r="D8" s="91" t="s">
        <v>1210</v>
      </c>
      <c r="E8" s="110">
        <v>74</v>
      </c>
      <c r="F8" s="91">
        <v>56</v>
      </c>
      <c r="G8" s="119" t="s">
        <v>1237</v>
      </c>
      <c r="H8" s="119">
        <v>4</v>
      </c>
      <c r="I8" s="119">
        <v>1</v>
      </c>
      <c r="K8" s="102" t="s">
        <v>779</v>
      </c>
      <c r="L8" s="113">
        <v>0</v>
      </c>
      <c r="M8" s="114">
        <v>0</v>
      </c>
      <c r="N8" s="122" t="s">
        <v>166</v>
      </c>
      <c r="O8" s="122">
        <v>2</v>
      </c>
      <c r="P8" s="114">
        <v>0</v>
      </c>
      <c r="R8" s="122" t="s">
        <v>1494</v>
      </c>
      <c r="S8" s="122">
        <v>0</v>
      </c>
      <c r="T8" s="114">
        <v>0</v>
      </c>
    </row>
    <row r="9" spans="1:33" ht="18.75" customHeight="1">
      <c r="A9" s="93" t="s">
        <v>1770</v>
      </c>
      <c r="B9" s="93" t="b">
        <f>ISREF(取引集計)</f>
        <v>1</v>
      </c>
      <c r="D9" s="91" t="s">
        <v>1237</v>
      </c>
      <c r="E9" s="111">
        <v>4</v>
      </c>
      <c r="F9" s="91">
        <v>1</v>
      </c>
      <c r="G9" s="119" t="s">
        <v>1246</v>
      </c>
      <c r="H9" s="119">
        <v>1</v>
      </c>
      <c r="I9" s="119">
        <v>0</v>
      </c>
      <c r="K9" s="102" t="s">
        <v>166</v>
      </c>
      <c r="L9" s="113">
        <v>2</v>
      </c>
      <c r="M9" s="114">
        <v>0</v>
      </c>
      <c r="N9" s="122" t="s">
        <v>87</v>
      </c>
      <c r="O9" s="122">
        <v>1</v>
      </c>
      <c r="P9" s="114">
        <v>0</v>
      </c>
      <c r="R9" s="122" t="s">
        <v>514</v>
      </c>
      <c r="S9" s="122">
        <v>1</v>
      </c>
      <c r="T9" s="114">
        <v>444000</v>
      </c>
    </row>
    <row r="10" spans="1:33" ht="18.75" customHeight="1">
      <c r="A10" s="93" t="s">
        <v>1771</v>
      </c>
      <c r="B10" s="93" t="b">
        <f>ISREF(取引集計＿非ゼロ)</f>
        <v>1</v>
      </c>
      <c r="D10" s="91" t="s">
        <v>1246</v>
      </c>
      <c r="E10" s="111">
        <v>1</v>
      </c>
      <c r="F10" s="91">
        <v>0</v>
      </c>
      <c r="G10" s="119" t="s">
        <v>1447</v>
      </c>
      <c r="H10" s="119">
        <v>0</v>
      </c>
      <c r="I10" s="119">
        <v>1</v>
      </c>
      <c r="K10" s="102" t="s">
        <v>1069</v>
      </c>
      <c r="L10" s="113">
        <v>0</v>
      </c>
      <c r="M10" s="114">
        <v>0</v>
      </c>
      <c r="N10" s="122" t="s">
        <v>494</v>
      </c>
      <c r="O10" s="122">
        <v>4</v>
      </c>
      <c r="P10" s="114">
        <v>109395000</v>
      </c>
      <c r="R10" s="122" t="s">
        <v>1496</v>
      </c>
      <c r="S10" s="122">
        <v>0</v>
      </c>
      <c r="T10" s="114">
        <v>0</v>
      </c>
    </row>
    <row r="11" spans="1:33" ht="18.75" customHeight="1">
      <c r="A11" s="93" t="s">
        <v>1419</v>
      </c>
      <c r="B11" s="93" t="b">
        <f>ISREF(組織集計)</f>
        <v>1</v>
      </c>
      <c r="D11" s="91" t="s">
        <v>1447</v>
      </c>
      <c r="F11" s="91">
        <v>1</v>
      </c>
      <c r="G11" s="119" t="s">
        <v>545</v>
      </c>
      <c r="H11" s="119">
        <v>0</v>
      </c>
      <c r="I11" s="119">
        <v>1</v>
      </c>
      <c r="K11" s="102" t="s">
        <v>87</v>
      </c>
      <c r="L11" s="113">
        <v>1</v>
      </c>
      <c r="M11" s="114">
        <v>0</v>
      </c>
      <c r="N11" s="122" t="s">
        <v>252</v>
      </c>
      <c r="O11" s="122">
        <v>3</v>
      </c>
      <c r="P11" s="114">
        <v>3240000</v>
      </c>
      <c r="R11" s="122" t="s">
        <v>780</v>
      </c>
      <c r="S11" s="122">
        <v>0</v>
      </c>
      <c r="T11" s="114">
        <v>0</v>
      </c>
    </row>
    <row r="12" spans="1:33" ht="18.75" customHeight="1">
      <c r="A12" s="93" t="s">
        <v>1764</v>
      </c>
      <c r="B12" s="93" t="b">
        <f>ISREF(組織集計＿非ゼロ)</f>
        <v>1</v>
      </c>
      <c r="D12" s="91" t="s">
        <v>1453</v>
      </c>
      <c r="F12" s="91">
        <v>0</v>
      </c>
      <c r="G12"/>
      <c r="H12"/>
      <c r="I12"/>
      <c r="K12" s="102" t="s">
        <v>494</v>
      </c>
      <c r="L12" s="113">
        <v>4</v>
      </c>
      <c r="M12" s="114">
        <v>109395000</v>
      </c>
      <c r="N12" s="122" t="s">
        <v>116</v>
      </c>
      <c r="O12" s="122">
        <v>2</v>
      </c>
      <c r="P12" s="114">
        <v>1296000</v>
      </c>
      <c r="R12" s="122" t="s">
        <v>1498</v>
      </c>
      <c r="S12" s="122">
        <v>0</v>
      </c>
      <c r="T12" s="114">
        <v>0</v>
      </c>
    </row>
    <row r="13" spans="1:33" ht="18.75" customHeight="1">
      <c r="A13" s="93" t="s">
        <v>1429</v>
      </c>
      <c r="B13" s="93" t="b">
        <f>ISREF(仕向地集計)</f>
        <v>1</v>
      </c>
      <c r="D13" s="91" t="s">
        <v>1458</v>
      </c>
      <c r="F13" s="91">
        <v>0</v>
      </c>
      <c r="G13" s="91"/>
      <c r="H13" s="91"/>
      <c r="I13" s="91"/>
      <c r="K13" s="102" t="s">
        <v>73</v>
      </c>
      <c r="L13" s="113">
        <v>0</v>
      </c>
      <c r="M13" s="114">
        <v>0</v>
      </c>
      <c r="P13" s="115"/>
      <c r="R13" s="122" t="s">
        <v>639</v>
      </c>
      <c r="S13" s="122">
        <v>1</v>
      </c>
      <c r="T13" s="114">
        <v>708000</v>
      </c>
    </row>
    <row r="14" spans="1:33" ht="18.75" customHeight="1">
      <c r="A14" s="93" t="s">
        <v>1772</v>
      </c>
      <c r="B14" s="93" t="b">
        <f>ISREF(仕向地集計＿トップ)</f>
        <v>0</v>
      </c>
      <c r="D14" s="91" t="s">
        <v>1461</v>
      </c>
      <c r="F14" s="91">
        <v>0</v>
      </c>
      <c r="G14" s="91"/>
      <c r="H14" s="91"/>
      <c r="I14" s="91"/>
      <c r="K14" s="102" t="s">
        <v>259</v>
      </c>
      <c r="L14" s="113">
        <v>0</v>
      </c>
      <c r="M14" s="114">
        <v>0</v>
      </c>
      <c r="P14" s="115"/>
      <c r="R14" s="122" t="s">
        <v>105</v>
      </c>
      <c r="S14" s="122">
        <v>0</v>
      </c>
      <c r="T14" s="114">
        <v>0</v>
      </c>
    </row>
    <row r="15" spans="1:33" ht="18.75" customHeight="1">
      <c r="A15" s="93" t="s">
        <v>1431</v>
      </c>
      <c r="B15" s="93" t="b">
        <f>ISREF(該当取引)</f>
        <v>0</v>
      </c>
      <c r="D15" s="91" t="s">
        <v>1465</v>
      </c>
      <c r="F15" s="91">
        <v>0</v>
      </c>
      <c r="G15" s="91"/>
      <c r="H15" s="91"/>
      <c r="I15" s="91"/>
      <c r="K15" s="102" t="s">
        <v>252</v>
      </c>
      <c r="L15" s="113">
        <v>3</v>
      </c>
      <c r="M15" s="114">
        <v>3240000</v>
      </c>
      <c r="P15" s="115"/>
      <c r="R15" s="122" t="s">
        <v>1503</v>
      </c>
      <c r="S15" s="122">
        <v>0</v>
      </c>
      <c r="T15" s="114">
        <v>0</v>
      </c>
    </row>
    <row r="16" spans="1:33" ht="18.75" customHeight="1">
      <c r="A16" s="93" t="s">
        <v>1437</v>
      </c>
      <c r="B16" s="93" t="b">
        <f>ISREF(Range_組織辞書)</f>
        <v>1</v>
      </c>
      <c r="D16" s="91" t="s">
        <v>1468</v>
      </c>
      <c r="F16" s="91">
        <v>0</v>
      </c>
      <c r="G16" s="91"/>
      <c r="H16" s="91"/>
      <c r="I16" s="91"/>
      <c r="K16" s="102" t="s">
        <v>1074</v>
      </c>
      <c r="L16" s="113">
        <v>0</v>
      </c>
      <c r="M16" s="114">
        <v>0</v>
      </c>
      <c r="P16" s="115"/>
      <c r="R16" s="122" t="s">
        <v>28</v>
      </c>
      <c r="S16" s="122">
        <v>1</v>
      </c>
      <c r="T16" s="114">
        <v>500000</v>
      </c>
    </row>
    <row r="17" spans="1:20" ht="18.75" customHeight="1">
      <c r="A17" s="93" t="s">
        <v>1775</v>
      </c>
      <c r="B17" s="93" t="b">
        <f>ISREF(仕向地別名)</f>
        <v>1</v>
      </c>
      <c r="D17" s="91" t="s">
        <v>1474</v>
      </c>
      <c r="F17" s="91">
        <v>0</v>
      </c>
      <c r="G17" s="91"/>
      <c r="H17" s="91"/>
      <c r="I17" s="91"/>
      <c r="K17" s="102" t="s">
        <v>116</v>
      </c>
      <c r="L17" s="113">
        <v>2</v>
      </c>
      <c r="M17" s="114">
        <v>1296000</v>
      </c>
      <c r="P17" s="115"/>
      <c r="R17" s="122" t="s">
        <v>1504</v>
      </c>
      <c r="S17" s="122">
        <v>0</v>
      </c>
      <c r="T17" s="114">
        <v>0</v>
      </c>
    </row>
    <row r="18" spans="1:20" ht="18.75" customHeight="1">
      <c r="A18" s="93" t="s">
        <v>1776</v>
      </c>
      <c r="B18" s="93" t="b">
        <f>ISREF(仕向地別名回数)</f>
        <v>1</v>
      </c>
      <c r="D18" s="91" t="s">
        <v>1475</v>
      </c>
      <c r="F18" s="91">
        <v>0</v>
      </c>
      <c r="G18" s="91"/>
      <c r="H18" s="91"/>
      <c r="I18" s="91"/>
      <c r="R18" s="122" t="s">
        <v>903</v>
      </c>
      <c r="S18" s="122">
        <v>0</v>
      </c>
      <c r="T18" s="114">
        <v>0</v>
      </c>
    </row>
    <row r="19" spans="1:20" ht="18.75" customHeight="1">
      <c r="A19" s="93" t="s">
        <v>1781</v>
      </c>
      <c r="B19" s="93" t="b">
        <f>ISREF(未割当別名)</f>
        <v>1</v>
      </c>
      <c r="D19" s="91" t="s">
        <v>1479</v>
      </c>
      <c r="F19" s="91">
        <v>0</v>
      </c>
      <c r="G19" s="91"/>
      <c r="H19" s="91"/>
      <c r="I19" s="91"/>
      <c r="R19" s="122" t="s">
        <v>1508</v>
      </c>
      <c r="S19" s="122">
        <v>1</v>
      </c>
      <c r="T19" s="114">
        <v>81882</v>
      </c>
    </row>
    <row r="20" spans="1:20" ht="18.75" customHeight="1">
      <c r="B20" s="106"/>
      <c r="D20" s="91" t="s">
        <v>1335</v>
      </c>
      <c r="F20" s="91">
        <v>0</v>
      </c>
      <c r="G20" s="91"/>
      <c r="H20" s="91"/>
      <c r="I20" s="91"/>
      <c r="R20" s="122" t="s">
        <v>999</v>
      </c>
      <c r="S20" s="122">
        <v>0</v>
      </c>
      <c r="T20" s="114">
        <v>0</v>
      </c>
    </row>
    <row r="21" spans="1:20" ht="18.75" customHeight="1">
      <c r="B21" s="106"/>
      <c r="D21" s="91" t="s">
        <v>1481</v>
      </c>
      <c r="F21" s="91">
        <v>0</v>
      </c>
      <c r="G21" s="91"/>
      <c r="H21" s="91"/>
      <c r="I21" s="91"/>
      <c r="R21" s="122" t="s">
        <v>1509</v>
      </c>
      <c r="S21" s="122">
        <v>0</v>
      </c>
      <c r="T21" s="114">
        <v>0</v>
      </c>
    </row>
    <row r="22" spans="1:20" ht="18.75" customHeight="1">
      <c r="A22" s="96" t="s">
        <v>1420</v>
      </c>
      <c r="B22" s="106"/>
      <c r="D22" s="91" t="s">
        <v>1348</v>
      </c>
      <c r="F22" s="91">
        <v>0</v>
      </c>
      <c r="G22" s="91"/>
      <c r="H22" s="91"/>
      <c r="I22" s="91"/>
      <c r="R22" s="122" t="s">
        <v>222</v>
      </c>
      <c r="S22" s="122">
        <v>4</v>
      </c>
      <c r="T22" s="114">
        <v>2401980</v>
      </c>
    </row>
    <row r="23" spans="1:20" ht="18.75" customHeight="1">
      <c r="A23" s="93" t="s">
        <v>1421</v>
      </c>
      <c r="B23" s="106"/>
      <c r="D23" s="91" t="s">
        <v>1369</v>
      </c>
      <c r="F23" s="91">
        <v>0</v>
      </c>
      <c r="G23" s="91"/>
      <c r="H23" s="91"/>
      <c r="I23" s="91"/>
      <c r="R23" s="122" t="s">
        <v>1510</v>
      </c>
      <c r="S23" s="122">
        <v>0</v>
      </c>
      <c r="T23" s="114">
        <v>0</v>
      </c>
    </row>
    <row r="24" spans="1:20" ht="18.75" customHeight="1">
      <c r="A24" s="93" t="s">
        <v>1423</v>
      </c>
      <c r="B24" s="106"/>
      <c r="D24" s="91" t="s">
        <v>545</v>
      </c>
      <c r="F24" s="91">
        <v>1</v>
      </c>
      <c r="G24" s="91"/>
      <c r="H24" s="91"/>
      <c r="I24" s="91"/>
      <c r="R24" s="122" t="s">
        <v>826</v>
      </c>
      <c r="S24" s="122">
        <v>0</v>
      </c>
      <c r="T24" s="114">
        <v>0</v>
      </c>
    </row>
    <row r="25" spans="1:20" ht="18.75" customHeight="1">
      <c r="A25" s="93" t="s">
        <v>1424</v>
      </c>
      <c r="B25" s="106"/>
      <c r="D25" s="91" t="s">
        <v>1384</v>
      </c>
      <c r="F25" s="91">
        <v>0</v>
      </c>
      <c r="G25" s="91"/>
      <c r="H25" s="91"/>
      <c r="I25" s="91"/>
      <c r="R25" s="122" t="s">
        <v>167</v>
      </c>
      <c r="S25" s="122">
        <v>0</v>
      </c>
      <c r="T25" s="114">
        <v>0</v>
      </c>
    </row>
    <row r="26" spans="1:20" ht="18.75" customHeight="1">
      <c r="A26" s="93" t="s">
        <v>1425</v>
      </c>
      <c r="B26" s="106"/>
      <c r="D26" s="91" t="s">
        <v>1387</v>
      </c>
      <c r="F26" s="91">
        <v>0</v>
      </c>
      <c r="G26" s="91"/>
      <c r="H26" s="91"/>
      <c r="I26" s="91"/>
      <c r="R26" s="122" t="s">
        <v>985</v>
      </c>
      <c r="S26" s="122">
        <v>0</v>
      </c>
      <c r="T26" s="114">
        <v>0</v>
      </c>
    </row>
    <row r="27" spans="1:20" ht="18.75" customHeight="1">
      <c r="A27" s="93" t="s">
        <v>1426</v>
      </c>
      <c r="D27"/>
      <c r="F27"/>
      <c r="G27" s="91"/>
      <c r="H27" s="91"/>
      <c r="I27" s="91"/>
      <c r="R27" s="122" t="s">
        <v>669</v>
      </c>
      <c r="S27" s="122">
        <v>1</v>
      </c>
      <c r="T27" s="114">
        <v>0</v>
      </c>
    </row>
    <row r="28" spans="1:20" ht="18.75" customHeight="1">
      <c r="A28" s="93" t="s">
        <v>1427</v>
      </c>
      <c r="R28" s="122" t="s">
        <v>1516</v>
      </c>
      <c r="S28" s="122">
        <v>0</v>
      </c>
      <c r="T28" s="114">
        <v>0</v>
      </c>
    </row>
    <row r="29" spans="1:20" ht="18.75" customHeight="1">
      <c r="R29" s="122" t="s">
        <v>1518</v>
      </c>
      <c r="S29" s="122">
        <v>0</v>
      </c>
      <c r="T29" s="114">
        <v>0</v>
      </c>
    </row>
    <row r="30" spans="1:20" ht="18.75" customHeight="1">
      <c r="R30" s="122" t="s">
        <v>378</v>
      </c>
      <c r="S30" s="122">
        <v>0</v>
      </c>
      <c r="T30" s="114">
        <v>0</v>
      </c>
    </row>
    <row r="31" spans="1:20" ht="18.75" customHeight="1">
      <c r="R31" s="122" t="s">
        <v>1519</v>
      </c>
      <c r="S31" s="122">
        <v>0</v>
      </c>
      <c r="T31" s="114">
        <v>0</v>
      </c>
    </row>
    <row r="32" spans="1:20" ht="18.75" customHeight="1">
      <c r="R32" s="122" t="s">
        <v>1520</v>
      </c>
      <c r="S32" s="122">
        <v>0</v>
      </c>
      <c r="T32" s="114">
        <v>0</v>
      </c>
    </row>
    <row r="33" spans="18:20" ht="18.75" customHeight="1">
      <c r="R33" s="122" t="s">
        <v>1522</v>
      </c>
      <c r="S33" s="122">
        <v>0</v>
      </c>
      <c r="T33" s="114">
        <v>0</v>
      </c>
    </row>
    <row r="34" spans="18:20" ht="18.75" customHeight="1">
      <c r="R34" s="122" t="s">
        <v>1523</v>
      </c>
      <c r="S34" s="122">
        <v>0</v>
      </c>
      <c r="T34" s="114">
        <v>0</v>
      </c>
    </row>
    <row r="35" spans="18:20" ht="18.75" customHeight="1">
      <c r="R35" s="122" t="s">
        <v>1525</v>
      </c>
      <c r="S35" s="122">
        <v>0</v>
      </c>
      <c r="T35" s="114">
        <v>0</v>
      </c>
    </row>
    <row r="36" spans="18:20" ht="18.75" customHeight="1">
      <c r="R36" s="122" t="s">
        <v>1526</v>
      </c>
      <c r="S36" s="122">
        <v>0</v>
      </c>
      <c r="T36" s="114">
        <v>0</v>
      </c>
    </row>
    <row r="37" spans="18:20" ht="18.75" customHeight="1">
      <c r="R37" s="122" t="s">
        <v>1527</v>
      </c>
      <c r="S37" s="122">
        <v>0</v>
      </c>
      <c r="T37" s="114">
        <v>0</v>
      </c>
    </row>
    <row r="38" spans="18:20" ht="18.75" customHeight="1">
      <c r="R38" s="122" t="s">
        <v>1529</v>
      </c>
      <c r="S38" s="122">
        <v>0</v>
      </c>
      <c r="T38" s="114">
        <v>0</v>
      </c>
    </row>
    <row r="39" spans="18:20" ht="18.75" customHeight="1">
      <c r="R39" s="122" t="s">
        <v>1531</v>
      </c>
      <c r="S39" s="122">
        <v>0</v>
      </c>
      <c r="T39" s="114">
        <v>0</v>
      </c>
    </row>
    <row r="40" spans="18:20" ht="18.75" customHeight="1">
      <c r="R40" s="122" t="s">
        <v>795</v>
      </c>
      <c r="S40" s="122">
        <v>0</v>
      </c>
      <c r="T40" s="114">
        <v>0</v>
      </c>
    </row>
    <row r="41" spans="18:20" ht="18.75" customHeight="1">
      <c r="R41" s="122" t="s">
        <v>1532</v>
      </c>
      <c r="S41" s="122">
        <v>0</v>
      </c>
      <c r="T41" s="114">
        <v>0</v>
      </c>
    </row>
    <row r="42" spans="18:20" ht="18.75" customHeight="1">
      <c r="R42" s="122" t="s">
        <v>1533</v>
      </c>
      <c r="S42" s="122">
        <v>0</v>
      </c>
      <c r="T42" s="114">
        <v>0</v>
      </c>
    </row>
    <row r="43" spans="18:20" ht="18.75" customHeight="1">
      <c r="R43" s="122" t="s">
        <v>99</v>
      </c>
      <c r="S43" s="122">
        <v>0</v>
      </c>
      <c r="T43" s="114">
        <v>0</v>
      </c>
    </row>
    <row r="44" spans="18:20" ht="18.75" customHeight="1">
      <c r="R44" s="122" t="s">
        <v>1037</v>
      </c>
      <c r="S44" s="122">
        <v>0</v>
      </c>
      <c r="T44" s="114">
        <v>0</v>
      </c>
    </row>
    <row r="45" spans="18:20" ht="18.75" customHeight="1">
      <c r="R45" s="122" t="s">
        <v>1536</v>
      </c>
      <c r="S45" s="122">
        <v>0</v>
      </c>
      <c r="T45" s="114">
        <v>0</v>
      </c>
    </row>
    <row r="46" spans="18:20" ht="18.75" customHeight="1">
      <c r="R46" s="122" t="s">
        <v>1538</v>
      </c>
      <c r="S46" s="122">
        <v>0</v>
      </c>
      <c r="T46" s="114">
        <v>0</v>
      </c>
    </row>
    <row r="47" spans="18:20" ht="18.75" customHeight="1">
      <c r="R47" s="122" t="s">
        <v>1540</v>
      </c>
      <c r="S47" s="122">
        <v>0</v>
      </c>
      <c r="T47" s="114">
        <v>0</v>
      </c>
    </row>
    <row r="48" spans="18:20" ht="18.75" customHeight="1">
      <c r="R48" s="122" t="s">
        <v>1541</v>
      </c>
      <c r="S48" s="122">
        <v>0</v>
      </c>
      <c r="T48" s="114">
        <v>0</v>
      </c>
    </row>
    <row r="49" spans="18:20" ht="18.75" customHeight="1">
      <c r="R49" s="122" t="s">
        <v>1542</v>
      </c>
      <c r="S49" s="122">
        <v>0</v>
      </c>
      <c r="T49" s="114">
        <v>0</v>
      </c>
    </row>
    <row r="50" spans="18:20" ht="18.75" customHeight="1">
      <c r="R50" s="122" t="s">
        <v>1543</v>
      </c>
      <c r="S50" s="122">
        <v>0</v>
      </c>
      <c r="T50" s="114">
        <v>0</v>
      </c>
    </row>
    <row r="51" spans="18:20" ht="18.75" customHeight="1">
      <c r="R51" s="122" t="s">
        <v>1549</v>
      </c>
      <c r="S51" s="122">
        <v>0</v>
      </c>
      <c r="T51" s="114">
        <v>0</v>
      </c>
    </row>
    <row r="52" spans="18:20" ht="18.75" customHeight="1">
      <c r="R52" s="122" t="s">
        <v>1551</v>
      </c>
      <c r="S52" s="122">
        <v>0</v>
      </c>
      <c r="T52" s="114">
        <v>0</v>
      </c>
    </row>
    <row r="53" spans="18:20" ht="18.75" customHeight="1">
      <c r="R53" s="122" t="s">
        <v>1553</v>
      </c>
      <c r="S53" s="122">
        <v>0</v>
      </c>
      <c r="T53" s="114">
        <v>0</v>
      </c>
    </row>
    <row r="54" spans="18:20" ht="18.75" customHeight="1">
      <c r="R54" s="122" t="s">
        <v>1555</v>
      </c>
      <c r="S54" s="122">
        <v>0</v>
      </c>
      <c r="T54" s="114">
        <v>0</v>
      </c>
    </row>
    <row r="55" spans="18:20" ht="18.75" customHeight="1">
      <c r="R55" s="122" t="s">
        <v>1556</v>
      </c>
      <c r="S55" s="122">
        <v>0</v>
      </c>
      <c r="T55" s="114">
        <v>0</v>
      </c>
    </row>
    <row r="56" spans="18:20" ht="18.75" customHeight="1">
      <c r="R56" s="122" t="s">
        <v>1557</v>
      </c>
      <c r="S56" s="122">
        <v>0</v>
      </c>
      <c r="T56" s="114">
        <v>0</v>
      </c>
    </row>
    <row r="57" spans="18:20" ht="18.75" customHeight="1">
      <c r="R57" s="122" t="s">
        <v>1558</v>
      </c>
      <c r="S57" s="122">
        <v>0</v>
      </c>
      <c r="T57" s="114">
        <v>0</v>
      </c>
    </row>
    <row r="58" spans="18:20" ht="18.75" customHeight="1">
      <c r="R58" s="122" t="s">
        <v>189</v>
      </c>
      <c r="S58" s="122">
        <v>1</v>
      </c>
      <c r="T58" s="114">
        <v>0</v>
      </c>
    </row>
    <row r="59" spans="18:20" ht="18.75" customHeight="1">
      <c r="R59" s="122" t="s">
        <v>1559</v>
      </c>
      <c r="S59" s="122">
        <v>0</v>
      </c>
      <c r="T59" s="114">
        <v>0</v>
      </c>
    </row>
    <row r="60" spans="18:20" ht="18.75" customHeight="1">
      <c r="R60" s="122" t="s">
        <v>1560</v>
      </c>
      <c r="S60" s="122">
        <v>0</v>
      </c>
      <c r="T60" s="114">
        <v>0</v>
      </c>
    </row>
    <row r="61" spans="18:20" ht="18.75" customHeight="1">
      <c r="R61" s="122" t="s">
        <v>246</v>
      </c>
      <c r="S61" s="122">
        <v>6</v>
      </c>
      <c r="T61" s="114">
        <v>3256080</v>
      </c>
    </row>
    <row r="62" spans="18:20" ht="18.75" customHeight="1">
      <c r="R62" s="122" t="s">
        <v>1561</v>
      </c>
      <c r="S62" s="122">
        <v>0</v>
      </c>
      <c r="T62" s="114">
        <v>0</v>
      </c>
    </row>
    <row r="63" spans="18:20" ht="18.75" customHeight="1">
      <c r="R63" s="122" t="s">
        <v>1563</v>
      </c>
      <c r="S63" s="122">
        <v>0</v>
      </c>
      <c r="T63" s="114">
        <v>0</v>
      </c>
    </row>
    <row r="64" spans="18:20" ht="18.75" customHeight="1">
      <c r="R64" s="122" t="s">
        <v>1564</v>
      </c>
      <c r="S64" s="122">
        <v>0</v>
      </c>
      <c r="T64" s="114">
        <v>0</v>
      </c>
    </row>
    <row r="65" spans="18:20" ht="18.75" customHeight="1">
      <c r="R65" s="122" t="s">
        <v>1565</v>
      </c>
      <c r="S65" s="122">
        <v>0</v>
      </c>
      <c r="T65" s="114">
        <v>0</v>
      </c>
    </row>
    <row r="66" spans="18:20" ht="18.75" customHeight="1">
      <c r="R66" s="122" t="s">
        <v>1566</v>
      </c>
      <c r="S66" s="122">
        <v>0</v>
      </c>
      <c r="T66" s="114">
        <v>0</v>
      </c>
    </row>
    <row r="67" spans="18:20" ht="18.75" customHeight="1">
      <c r="R67" s="122" t="s">
        <v>710</v>
      </c>
      <c r="S67" s="122">
        <v>0</v>
      </c>
      <c r="T67" s="114">
        <v>0</v>
      </c>
    </row>
    <row r="68" spans="18:20" ht="18.75" customHeight="1">
      <c r="R68" s="122" t="s">
        <v>1567</v>
      </c>
      <c r="S68" s="122">
        <v>0</v>
      </c>
      <c r="T68" s="114">
        <v>0</v>
      </c>
    </row>
    <row r="69" spans="18:20" ht="18.75" customHeight="1">
      <c r="R69" s="122" t="s">
        <v>1569</v>
      </c>
      <c r="S69" s="122">
        <v>0</v>
      </c>
      <c r="T69" s="114">
        <v>0</v>
      </c>
    </row>
    <row r="70" spans="18:20" ht="18.75" customHeight="1">
      <c r="R70" s="122" t="s">
        <v>1571</v>
      </c>
      <c r="S70" s="122">
        <v>0</v>
      </c>
      <c r="T70" s="114">
        <v>0</v>
      </c>
    </row>
    <row r="71" spans="18:20" ht="18.75" customHeight="1">
      <c r="R71" s="122" t="s">
        <v>1572</v>
      </c>
      <c r="S71" s="122">
        <v>0</v>
      </c>
      <c r="T71" s="114">
        <v>0</v>
      </c>
    </row>
    <row r="72" spans="18:20" ht="18.75" customHeight="1">
      <c r="R72" s="122" t="s">
        <v>1573</v>
      </c>
      <c r="S72" s="122">
        <v>0</v>
      </c>
      <c r="T72" s="114">
        <v>0</v>
      </c>
    </row>
    <row r="73" spans="18:20" ht="18.75" customHeight="1">
      <c r="R73" s="122" t="s">
        <v>1574</v>
      </c>
      <c r="S73" s="122">
        <v>0</v>
      </c>
      <c r="T73" s="114">
        <v>0</v>
      </c>
    </row>
    <row r="74" spans="18:20" ht="18.75" customHeight="1">
      <c r="R74" s="122" t="s">
        <v>1575</v>
      </c>
      <c r="S74" s="122">
        <v>0</v>
      </c>
      <c r="T74" s="114">
        <v>0</v>
      </c>
    </row>
    <row r="75" spans="18:20" ht="18.75" customHeight="1">
      <c r="R75" s="122" t="s">
        <v>1576</v>
      </c>
      <c r="S75" s="122">
        <v>0</v>
      </c>
      <c r="T75" s="114">
        <v>0</v>
      </c>
    </row>
    <row r="76" spans="18:20" ht="18.75" customHeight="1">
      <c r="R76" s="122" t="s">
        <v>1577</v>
      </c>
      <c r="S76" s="122">
        <v>0</v>
      </c>
      <c r="T76" s="114">
        <v>0</v>
      </c>
    </row>
    <row r="77" spans="18:20" ht="18.75" customHeight="1">
      <c r="R77" s="122" t="s">
        <v>1578</v>
      </c>
      <c r="S77" s="122">
        <v>0</v>
      </c>
      <c r="T77" s="114">
        <v>0</v>
      </c>
    </row>
    <row r="78" spans="18:20" ht="18.75" customHeight="1">
      <c r="R78" s="122" t="s">
        <v>1579</v>
      </c>
      <c r="S78" s="122">
        <v>0</v>
      </c>
      <c r="T78" s="114">
        <v>0</v>
      </c>
    </row>
    <row r="79" spans="18:20" ht="18.75" customHeight="1">
      <c r="R79" s="122" t="s">
        <v>1581</v>
      </c>
      <c r="S79" s="122">
        <v>0</v>
      </c>
      <c r="T79" s="114">
        <v>0</v>
      </c>
    </row>
    <row r="80" spans="18:20" ht="18.75" customHeight="1">
      <c r="R80" s="122" t="s">
        <v>1583</v>
      </c>
      <c r="S80" s="122">
        <v>0</v>
      </c>
      <c r="T80" s="114">
        <v>0</v>
      </c>
    </row>
    <row r="81" spans="18:20" ht="18.75" customHeight="1">
      <c r="R81" s="122" t="s">
        <v>1585</v>
      </c>
      <c r="S81" s="122">
        <v>0</v>
      </c>
      <c r="T81" s="114">
        <v>0</v>
      </c>
    </row>
    <row r="82" spans="18:20" ht="18.75" customHeight="1">
      <c r="R82" s="122" t="s">
        <v>1587</v>
      </c>
      <c r="S82" s="122">
        <v>0</v>
      </c>
      <c r="T82" s="114">
        <v>0</v>
      </c>
    </row>
    <row r="83" spans="18:20" ht="18.75" customHeight="1">
      <c r="R83" s="122" t="s">
        <v>1589</v>
      </c>
      <c r="S83" s="122">
        <v>0</v>
      </c>
      <c r="T83" s="114">
        <v>0</v>
      </c>
    </row>
    <row r="84" spans="18:20" ht="18.75" customHeight="1">
      <c r="R84" s="122" t="s">
        <v>1590</v>
      </c>
      <c r="S84" s="122">
        <v>0</v>
      </c>
      <c r="T84" s="114">
        <v>0</v>
      </c>
    </row>
    <row r="85" spans="18:20" ht="18.75" customHeight="1">
      <c r="R85" s="122" t="s">
        <v>1591</v>
      </c>
      <c r="S85" s="122">
        <v>0</v>
      </c>
      <c r="T85" s="114">
        <v>0</v>
      </c>
    </row>
    <row r="86" spans="18:20" ht="18.75" customHeight="1">
      <c r="R86" s="122" t="s">
        <v>1592</v>
      </c>
      <c r="S86" s="122">
        <v>0</v>
      </c>
      <c r="T86" s="114">
        <v>0</v>
      </c>
    </row>
    <row r="87" spans="18:20" ht="18.75" customHeight="1">
      <c r="R87" s="122" t="s">
        <v>1593</v>
      </c>
      <c r="S87" s="122">
        <v>0</v>
      </c>
      <c r="T87" s="114">
        <v>0</v>
      </c>
    </row>
    <row r="88" spans="18:20" ht="18.75" customHeight="1">
      <c r="R88" s="122" t="s">
        <v>1595</v>
      </c>
      <c r="S88" s="122">
        <v>0</v>
      </c>
      <c r="T88" s="114">
        <v>0</v>
      </c>
    </row>
    <row r="89" spans="18:20" ht="18.75" customHeight="1">
      <c r="R89" s="122" t="s">
        <v>1597</v>
      </c>
      <c r="S89" s="122">
        <v>0</v>
      </c>
      <c r="T89" s="114">
        <v>0</v>
      </c>
    </row>
    <row r="90" spans="18:20" ht="18.75" customHeight="1">
      <c r="R90" s="122" t="s">
        <v>1598</v>
      </c>
      <c r="S90" s="122">
        <v>0</v>
      </c>
      <c r="T90" s="114">
        <v>0</v>
      </c>
    </row>
    <row r="91" spans="18:20" ht="18.75" customHeight="1">
      <c r="R91" s="122" t="s">
        <v>1600</v>
      </c>
      <c r="S91" s="122">
        <v>0</v>
      </c>
      <c r="T91" s="114">
        <v>0</v>
      </c>
    </row>
    <row r="92" spans="18:20" ht="18.75" customHeight="1">
      <c r="R92" s="122" t="s">
        <v>1602</v>
      </c>
      <c r="S92" s="122">
        <v>0</v>
      </c>
      <c r="T92" s="114">
        <v>0</v>
      </c>
    </row>
    <row r="93" spans="18:20" ht="18.75" customHeight="1">
      <c r="R93" s="122" t="s">
        <v>1607</v>
      </c>
      <c r="S93" s="122">
        <v>0</v>
      </c>
      <c r="T93" s="114">
        <v>0</v>
      </c>
    </row>
    <row r="94" spans="18:20" ht="18.75" customHeight="1">
      <c r="R94" s="122" t="s">
        <v>1608</v>
      </c>
      <c r="S94" s="122">
        <v>0</v>
      </c>
      <c r="T94" s="114">
        <v>0</v>
      </c>
    </row>
    <row r="95" spans="18:20" ht="18.75" customHeight="1">
      <c r="R95" s="122" t="s">
        <v>1609</v>
      </c>
      <c r="S95" s="122">
        <v>0</v>
      </c>
      <c r="T95" s="114">
        <v>0</v>
      </c>
    </row>
    <row r="96" spans="18:20" ht="18.75" customHeight="1">
      <c r="R96" s="122" t="s">
        <v>1610</v>
      </c>
      <c r="S96" s="122">
        <v>0</v>
      </c>
      <c r="T96" s="114">
        <v>0</v>
      </c>
    </row>
    <row r="97" spans="18:20" ht="18.75" customHeight="1">
      <c r="R97" s="122" t="s">
        <v>1612</v>
      </c>
      <c r="S97" s="122">
        <v>0</v>
      </c>
      <c r="T97" s="114">
        <v>0</v>
      </c>
    </row>
    <row r="98" spans="18:20" ht="18.75" customHeight="1">
      <c r="R98" s="122" t="s">
        <v>1614</v>
      </c>
      <c r="S98" s="122">
        <v>0</v>
      </c>
      <c r="T98" s="114">
        <v>0</v>
      </c>
    </row>
    <row r="99" spans="18:20" ht="18.75" customHeight="1">
      <c r="R99" s="122" t="s">
        <v>1616</v>
      </c>
      <c r="S99" s="122">
        <v>0</v>
      </c>
      <c r="T99" s="114">
        <v>0</v>
      </c>
    </row>
    <row r="100" spans="18:20" ht="18.75" customHeight="1">
      <c r="R100" s="122" t="s">
        <v>1621</v>
      </c>
      <c r="S100" s="122">
        <v>0</v>
      </c>
      <c r="T100" s="114">
        <v>0</v>
      </c>
    </row>
    <row r="101" spans="18:20" ht="18.75" customHeight="1">
      <c r="R101" s="122" t="s">
        <v>1622</v>
      </c>
      <c r="S101" s="122">
        <v>0</v>
      </c>
      <c r="T101" s="114">
        <v>0</v>
      </c>
    </row>
    <row r="102" spans="18:20" ht="18.75" customHeight="1">
      <c r="R102" s="122" t="s">
        <v>1623</v>
      </c>
      <c r="S102" s="122">
        <v>0</v>
      </c>
      <c r="T102" s="114">
        <v>0</v>
      </c>
    </row>
    <row r="103" spans="18:20" ht="18.75" customHeight="1">
      <c r="R103" s="122" t="s">
        <v>1625</v>
      </c>
      <c r="S103" s="122">
        <v>0</v>
      </c>
      <c r="T103" s="114">
        <v>0</v>
      </c>
    </row>
    <row r="104" spans="18:20" ht="18.75" customHeight="1">
      <c r="R104" s="122" t="s">
        <v>1626</v>
      </c>
      <c r="S104" s="122">
        <v>0</v>
      </c>
      <c r="T104" s="114">
        <v>0</v>
      </c>
    </row>
    <row r="105" spans="18:20" ht="18.75" customHeight="1">
      <c r="R105" s="122" t="s">
        <v>1627</v>
      </c>
      <c r="S105" s="122">
        <v>0</v>
      </c>
      <c r="T105" s="114">
        <v>0</v>
      </c>
    </row>
    <row r="106" spans="18:20" ht="18.75" customHeight="1">
      <c r="R106" s="122" t="s">
        <v>1628</v>
      </c>
      <c r="S106" s="122">
        <v>0</v>
      </c>
      <c r="T106" s="114">
        <v>0</v>
      </c>
    </row>
    <row r="107" spans="18:20" ht="18.75" customHeight="1">
      <c r="R107" s="122" t="s">
        <v>1629</v>
      </c>
      <c r="S107" s="122">
        <v>0</v>
      </c>
      <c r="T107" s="114">
        <v>0</v>
      </c>
    </row>
    <row r="108" spans="18:20" ht="18.75" customHeight="1">
      <c r="R108" s="122" t="s">
        <v>1633</v>
      </c>
      <c r="S108" s="122">
        <v>0</v>
      </c>
      <c r="T108" s="114">
        <v>0</v>
      </c>
    </row>
    <row r="109" spans="18:20" ht="18.75" customHeight="1">
      <c r="R109" s="122" t="s">
        <v>83</v>
      </c>
      <c r="S109" s="122">
        <v>3</v>
      </c>
      <c r="T109" s="114">
        <v>2412247</v>
      </c>
    </row>
    <row r="110" spans="18:20" ht="18.75" customHeight="1">
      <c r="R110" s="122" t="s">
        <v>1635</v>
      </c>
      <c r="S110" s="122">
        <v>0</v>
      </c>
      <c r="T110" s="114">
        <v>0</v>
      </c>
    </row>
    <row r="111" spans="18:20" ht="18.75" customHeight="1">
      <c r="R111" s="122" t="s">
        <v>1636</v>
      </c>
      <c r="S111" s="122">
        <v>0</v>
      </c>
      <c r="T111" s="114">
        <v>0</v>
      </c>
    </row>
    <row r="112" spans="18:20" ht="18.75" customHeight="1">
      <c r="R112" s="122" t="s">
        <v>1637</v>
      </c>
      <c r="S112" s="122">
        <v>0</v>
      </c>
      <c r="T112" s="114">
        <v>0</v>
      </c>
    </row>
    <row r="113" spans="18:20" ht="18.75" customHeight="1">
      <c r="R113" s="122" t="s">
        <v>1638</v>
      </c>
      <c r="S113" s="122">
        <v>0</v>
      </c>
      <c r="T113" s="114">
        <v>0</v>
      </c>
    </row>
    <row r="114" spans="18:20" ht="18.75" customHeight="1">
      <c r="R114" s="122" t="s">
        <v>1639</v>
      </c>
      <c r="S114" s="122">
        <v>0</v>
      </c>
      <c r="T114" s="114">
        <v>0</v>
      </c>
    </row>
    <row r="115" spans="18:20" ht="18.75" customHeight="1">
      <c r="R115" s="122" t="s">
        <v>1643</v>
      </c>
      <c r="S115" s="122">
        <v>0</v>
      </c>
      <c r="T115" s="114">
        <v>0</v>
      </c>
    </row>
    <row r="116" spans="18:20" ht="18.75" customHeight="1">
      <c r="R116" s="122" t="s">
        <v>1647</v>
      </c>
      <c r="S116" s="122">
        <v>0</v>
      </c>
      <c r="T116" s="114">
        <v>0</v>
      </c>
    </row>
    <row r="117" spans="18:20" ht="18.75" customHeight="1">
      <c r="R117" s="122" t="s">
        <v>1648</v>
      </c>
      <c r="S117" s="122">
        <v>0</v>
      </c>
      <c r="T117" s="114">
        <v>0</v>
      </c>
    </row>
    <row r="118" spans="18:20" ht="18.75" customHeight="1">
      <c r="R118" s="122" t="s">
        <v>1649</v>
      </c>
      <c r="S118" s="122">
        <v>0</v>
      </c>
      <c r="T118" s="114">
        <v>0</v>
      </c>
    </row>
    <row r="119" spans="18:20" ht="18.75" customHeight="1">
      <c r="R119" s="122" t="s">
        <v>1651</v>
      </c>
      <c r="S119" s="122">
        <v>0</v>
      </c>
      <c r="T119" s="114">
        <v>0</v>
      </c>
    </row>
    <row r="120" spans="18:20" ht="18.75" customHeight="1">
      <c r="R120" s="122" t="s">
        <v>1652</v>
      </c>
      <c r="S120" s="122">
        <v>0</v>
      </c>
      <c r="T120" s="114">
        <v>0</v>
      </c>
    </row>
    <row r="121" spans="18:20" ht="18.75" customHeight="1">
      <c r="R121" s="122" t="s">
        <v>1653</v>
      </c>
      <c r="S121" s="122">
        <v>0</v>
      </c>
      <c r="T121" s="114">
        <v>0</v>
      </c>
    </row>
    <row r="122" spans="18:20" ht="18.75" customHeight="1">
      <c r="R122" s="122" t="s">
        <v>1654</v>
      </c>
      <c r="S122" s="122">
        <v>0</v>
      </c>
      <c r="T122" s="114">
        <v>0</v>
      </c>
    </row>
    <row r="123" spans="18:20" ht="18.75" customHeight="1">
      <c r="R123" s="122" t="s">
        <v>1656</v>
      </c>
      <c r="S123" s="122">
        <v>0</v>
      </c>
      <c r="T123" s="114">
        <v>0</v>
      </c>
    </row>
    <row r="124" spans="18:20" ht="18.75" customHeight="1">
      <c r="R124" s="122" t="s">
        <v>477</v>
      </c>
      <c r="S124" s="122">
        <v>3</v>
      </c>
      <c r="T124" s="114">
        <v>109095000</v>
      </c>
    </row>
    <row r="125" spans="18:20" ht="18.75" customHeight="1">
      <c r="R125" s="122" t="s">
        <v>44</v>
      </c>
      <c r="S125" s="122">
        <v>4</v>
      </c>
      <c r="T125" s="114">
        <v>3850000</v>
      </c>
    </row>
    <row r="126" spans="18:20" ht="18.75" customHeight="1">
      <c r="R126" s="122" t="s">
        <v>1659</v>
      </c>
      <c r="S126" s="122">
        <v>0</v>
      </c>
      <c r="T126" s="114">
        <v>0</v>
      </c>
    </row>
    <row r="127" spans="18:20" ht="18.75" customHeight="1">
      <c r="R127" s="122" t="s">
        <v>1660</v>
      </c>
      <c r="S127" s="122">
        <v>0</v>
      </c>
      <c r="T127" s="114">
        <v>0</v>
      </c>
    </row>
    <row r="128" spans="18:20" ht="18.75" customHeight="1">
      <c r="R128" s="122" t="s">
        <v>1662</v>
      </c>
      <c r="S128" s="122">
        <v>0</v>
      </c>
      <c r="T128" s="114">
        <v>0</v>
      </c>
    </row>
    <row r="129" spans="18:20" ht="18.75" customHeight="1">
      <c r="R129" s="122" t="s">
        <v>1663</v>
      </c>
      <c r="S129" s="122">
        <v>0</v>
      </c>
      <c r="T129" s="114">
        <v>0</v>
      </c>
    </row>
    <row r="130" spans="18:20" ht="18.75" customHeight="1">
      <c r="R130" s="122" t="s">
        <v>653</v>
      </c>
      <c r="S130" s="122">
        <v>13</v>
      </c>
      <c r="T130" s="114">
        <v>6951910</v>
      </c>
    </row>
    <row r="131" spans="18:20" ht="18.75" customHeight="1">
      <c r="R131" s="122" t="s">
        <v>1664</v>
      </c>
      <c r="S131" s="122">
        <v>0</v>
      </c>
      <c r="T131" s="114">
        <v>0</v>
      </c>
    </row>
    <row r="132" spans="18:20" ht="18.75" customHeight="1">
      <c r="R132" s="122" t="s">
        <v>454</v>
      </c>
      <c r="S132" s="122">
        <v>1</v>
      </c>
      <c r="T132" s="114">
        <v>0</v>
      </c>
    </row>
    <row r="133" spans="18:20" ht="18.75" customHeight="1">
      <c r="R133" s="122" t="s">
        <v>1666</v>
      </c>
      <c r="S133" s="122">
        <v>0</v>
      </c>
      <c r="T133" s="114">
        <v>0</v>
      </c>
    </row>
    <row r="134" spans="18:20" ht="18.75" customHeight="1">
      <c r="R134" s="122" t="s">
        <v>1667</v>
      </c>
      <c r="S134" s="122">
        <v>0</v>
      </c>
      <c r="T134" s="114">
        <v>0</v>
      </c>
    </row>
    <row r="135" spans="18:20" ht="18.75" customHeight="1">
      <c r="R135" s="122" t="s">
        <v>1668</v>
      </c>
      <c r="S135" s="122">
        <v>0</v>
      </c>
      <c r="T135" s="114">
        <v>0</v>
      </c>
    </row>
    <row r="136" spans="18:20" ht="18.75" customHeight="1">
      <c r="R136" s="122" t="s">
        <v>1669</v>
      </c>
      <c r="S136" s="122">
        <v>0</v>
      </c>
      <c r="T136" s="114">
        <v>0</v>
      </c>
    </row>
    <row r="137" spans="18:20" ht="18.75" customHeight="1">
      <c r="R137" s="122" t="s">
        <v>1670</v>
      </c>
      <c r="S137" s="122">
        <v>0</v>
      </c>
      <c r="T137" s="114">
        <v>0</v>
      </c>
    </row>
    <row r="138" spans="18:20" ht="18.75" customHeight="1">
      <c r="R138" s="122" t="s">
        <v>1671</v>
      </c>
      <c r="S138" s="122">
        <v>0</v>
      </c>
      <c r="T138" s="114">
        <v>0</v>
      </c>
    </row>
    <row r="139" spans="18:20" ht="18.75" customHeight="1">
      <c r="R139" s="122" t="s">
        <v>1672</v>
      </c>
      <c r="S139" s="122">
        <v>0</v>
      </c>
      <c r="T139" s="114">
        <v>0</v>
      </c>
    </row>
    <row r="140" spans="18:20" ht="18.75" customHeight="1">
      <c r="R140" s="122" t="s">
        <v>1673</v>
      </c>
      <c r="S140" s="122">
        <v>0</v>
      </c>
      <c r="T140" s="114">
        <v>0</v>
      </c>
    </row>
    <row r="141" spans="18:20" ht="18.75" customHeight="1">
      <c r="R141" s="122" t="s">
        <v>1675</v>
      </c>
      <c r="S141" s="122">
        <v>0</v>
      </c>
      <c r="T141" s="114">
        <v>0</v>
      </c>
    </row>
    <row r="142" spans="18:20" ht="18.75" customHeight="1">
      <c r="R142" s="122" t="s">
        <v>1676</v>
      </c>
      <c r="S142" s="122">
        <v>0</v>
      </c>
      <c r="T142" s="114">
        <v>0</v>
      </c>
    </row>
    <row r="143" spans="18:20" ht="18.75" customHeight="1">
      <c r="R143" s="122" t="s">
        <v>1678</v>
      </c>
      <c r="S143" s="122">
        <v>0</v>
      </c>
      <c r="T143" s="114">
        <v>0</v>
      </c>
    </row>
    <row r="144" spans="18:20" ht="18.75" customHeight="1">
      <c r="R144" s="122" t="s">
        <v>1679</v>
      </c>
      <c r="S144" s="122">
        <v>0</v>
      </c>
      <c r="T144" s="114">
        <v>0</v>
      </c>
    </row>
    <row r="145" spans="18:20" ht="18.75" customHeight="1">
      <c r="R145" s="122" t="s">
        <v>1681</v>
      </c>
      <c r="S145" s="122">
        <v>0</v>
      </c>
      <c r="T145" s="114">
        <v>0</v>
      </c>
    </row>
    <row r="146" spans="18:20" ht="18.75" customHeight="1">
      <c r="R146" s="122" t="s">
        <v>1685</v>
      </c>
      <c r="S146" s="122">
        <v>0</v>
      </c>
      <c r="T146" s="114">
        <v>0</v>
      </c>
    </row>
    <row r="147" spans="18:20" ht="18.75" customHeight="1">
      <c r="R147" s="122" t="s">
        <v>1686</v>
      </c>
      <c r="S147" s="122">
        <v>0</v>
      </c>
      <c r="T147" s="114">
        <v>0</v>
      </c>
    </row>
    <row r="148" spans="18:20" ht="18.75" customHeight="1">
      <c r="R148" s="122" t="s">
        <v>1687</v>
      </c>
      <c r="S148" s="122">
        <v>0</v>
      </c>
      <c r="T148" s="114">
        <v>0</v>
      </c>
    </row>
    <row r="149" spans="18:20" ht="18.75" customHeight="1">
      <c r="R149" s="122" t="s">
        <v>1688</v>
      </c>
      <c r="S149" s="122">
        <v>0</v>
      </c>
      <c r="T149" s="114">
        <v>0</v>
      </c>
    </row>
    <row r="150" spans="18:20" ht="18.75" customHeight="1">
      <c r="R150" s="122" t="s">
        <v>1689</v>
      </c>
      <c r="S150" s="122">
        <v>0</v>
      </c>
      <c r="T150" s="114">
        <v>0</v>
      </c>
    </row>
    <row r="151" spans="18:20" ht="18.75" customHeight="1">
      <c r="R151" s="122" t="s">
        <v>1690</v>
      </c>
      <c r="S151" s="122">
        <v>0</v>
      </c>
      <c r="T151" s="114">
        <v>0</v>
      </c>
    </row>
    <row r="152" spans="18:20" ht="18.75" customHeight="1">
      <c r="R152" s="122" t="s">
        <v>1691</v>
      </c>
      <c r="S152" s="122">
        <v>0</v>
      </c>
      <c r="T152" s="114">
        <v>0</v>
      </c>
    </row>
    <row r="153" spans="18:20" ht="18.75" customHeight="1">
      <c r="R153" s="122" t="s">
        <v>1692</v>
      </c>
      <c r="S153" s="122">
        <v>0</v>
      </c>
      <c r="T153" s="114">
        <v>0</v>
      </c>
    </row>
    <row r="154" spans="18:20" ht="18.75" customHeight="1">
      <c r="R154" s="122" t="s">
        <v>1693</v>
      </c>
      <c r="S154" s="122">
        <v>0</v>
      </c>
      <c r="T154" s="114">
        <v>0</v>
      </c>
    </row>
    <row r="155" spans="18:20" ht="18.75" customHeight="1">
      <c r="R155" s="122" t="s">
        <v>1695</v>
      </c>
      <c r="S155" s="122">
        <v>0</v>
      </c>
      <c r="T155" s="114">
        <v>0</v>
      </c>
    </row>
    <row r="156" spans="18:20" ht="18.75" customHeight="1">
      <c r="R156" s="122" t="s">
        <v>1696</v>
      </c>
      <c r="S156" s="122">
        <v>0</v>
      </c>
      <c r="T156" s="114">
        <v>0</v>
      </c>
    </row>
    <row r="157" spans="18:20" ht="18.75" customHeight="1">
      <c r="R157" s="122" t="s">
        <v>1697</v>
      </c>
      <c r="S157" s="122">
        <v>0</v>
      </c>
      <c r="T157" s="114">
        <v>0</v>
      </c>
    </row>
    <row r="158" spans="18:20" ht="18.75" customHeight="1">
      <c r="R158" s="122" t="s">
        <v>1698</v>
      </c>
      <c r="S158" s="122">
        <v>0</v>
      </c>
      <c r="T158" s="114">
        <v>0</v>
      </c>
    </row>
    <row r="159" spans="18:20" ht="18.75" customHeight="1">
      <c r="R159" s="122" t="s">
        <v>1701</v>
      </c>
      <c r="S159" s="122">
        <v>0</v>
      </c>
      <c r="T159" s="114">
        <v>0</v>
      </c>
    </row>
    <row r="160" spans="18:20" ht="18.75" customHeight="1">
      <c r="R160" s="122" t="s">
        <v>1705</v>
      </c>
      <c r="S160" s="122">
        <v>0</v>
      </c>
      <c r="T160" s="114">
        <v>0</v>
      </c>
    </row>
    <row r="161" spans="18:20" ht="18.75" customHeight="1">
      <c r="R161" s="122" t="s">
        <v>1706</v>
      </c>
      <c r="S161" s="122">
        <v>0</v>
      </c>
      <c r="T161" s="114">
        <v>0</v>
      </c>
    </row>
    <row r="162" spans="18:20" ht="18.75" customHeight="1">
      <c r="R162" s="122" t="s">
        <v>1707</v>
      </c>
      <c r="S162" s="122">
        <v>0</v>
      </c>
      <c r="T162" s="114">
        <v>0</v>
      </c>
    </row>
    <row r="163" spans="18:20" ht="18.75" customHeight="1">
      <c r="R163" s="122" t="s">
        <v>1708</v>
      </c>
      <c r="S163" s="122">
        <v>0</v>
      </c>
      <c r="T163" s="114">
        <v>0</v>
      </c>
    </row>
    <row r="164" spans="18:20" ht="18.75" customHeight="1">
      <c r="R164" s="122" t="s">
        <v>1709</v>
      </c>
      <c r="S164" s="122">
        <v>0</v>
      </c>
      <c r="T164" s="114">
        <v>0</v>
      </c>
    </row>
    <row r="165" spans="18:20" ht="18.75" customHeight="1">
      <c r="R165" s="122" t="s">
        <v>1711</v>
      </c>
      <c r="S165" s="122">
        <v>0</v>
      </c>
      <c r="T165" s="114">
        <v>0</v>
      </c>
    </row>
    <row r="166" spans="18:20" ht="18.75" customHeight="1">
      <c r="R166" s="122" t="s">
        <v>208</v>
      </c>
      <c r="S166" s="122">
        <v>2</v>
      </c>
      <c r="T166" s="114">
        <v>342000</v>
      </c>
    </row>
    <row r="167" spans="18:20" ht="18.75" customHeight="1">
      <c r="R167" s="122" t="s">
        <v>1714</v>
      </c>
      <c r="S167" s="122">
        <v>0</v>
      </c>
      <c r="T167" s="114">
        <v>0</v>
      </c>
    </row>
    <row r="168" spans="18:20" ht="18.75" customHeight="1">
      <c r="R168" s="122" t="s">
        <v>1715</v>
      </c>
      <c r="S168" s="122">
        <v>0</v>
      </c>
      <c r="T168" s="114">
        <v>0</v>
      </c>
    </row>
    <row r="169" spans="18:20" ht="18.75" customHeight="1">
      <c r="R169" s="122" t="s">
        <v>1716</v>
      </c>
      <c r="S169" s="122">
        <v>0</v>
      </c>
      <c r="T169" s="114">
        <v>0</v>
      </c>
    </row>
    <row r="170" spans="18:20" ht="18.75" customHeight="1">
      <c r="R170" s="122" t="s">
        <v>1717</v>
      </c>
      <c r="S170" s="122">
        <v>0</v>
      </c>
      <c r="T170" s="114">
        <v>0</v>
      </c>
    </row>
    <row r="171" spans="18:20" ht="18.75" customHeight="1">
      <c r="R171" s="122" t="s">
        <v>1718</v>
      </c>
      <c r="S171" s="122">
        <v>0</v>
      </c>
      <c r="T171" s="114">
        <v>0</v>
      </c>
    </row>
    <row r="172" spans="18:20" ht="18.75" customHeight="1">
      <c r="R172" s="122" t="s">
        <v>1724</v>
      </c>
      <c r="S172" s="122">
        <v>0</v>
      </c>
      <c r="T172" s="114">
        <v>0</v>
      </c>
    </row>
    <row r="173" spans="18:20" ht="18.75" customHeight="1">
      <c r="R173" s="122" t="s">
        <v>1725</v>
      </c>
      <c r="S173" s="122">
        <v>0</v>
      </c>
      <c r="T173" s="114">
        <v>0</v>
      </c>
    </row>
    <row r="174" spans="18:20" ht="18.75" customHeight="1">
      <c r="R174" s="122" t="s">
        <v>525</v>
      </c>
      <c r="S174" s="122">
        <v>1</v>
      </c>
      <c r="T174" s="114">
        <v>0</v>
      </c>
    </row>
    <row r="175" spans="18:20" ht="18.75" customHeight="1">
      <c r="R175" s="122" t="s">
        <v>1727</v>
      </c>
      <c r="S175" s="122">
        <v>0</v>
      </c>
      <c r="T175" s="114">
        <v>0</v>
      </c>
    </row>
    <row r="176" spans="18:20" ht="18.75" customHeight="1">
      <c r="R176" s="122" t="s">
        <v>1728</v>
      </c>
      <c r="S176" s="122">
        <v>0</v>
      </c>
      <c r="T176" s="114">
        <v>0</v>
      </c>
    </row>
    <row r="177" spans="18:20" ht="18.75" customHeight="1">
      <c r="R177" s="122" t="s">
        <v>1730</v>
      </c>
      <c r="S177" s="122">
        <v>0</v>
      </c>
      <c r="T177" s="114">
        <v>0</v>
      </c>
    </row>
    <row r="178" spans="18:20" ht="18.75" customHeight="1">
      <c r="R178" s="122" t="s">
        <v>1731</v>
      </c>
      <c r="S178" s="122">
        <v>0</v>
      </c>
      <c r="T178" s="114">
        <v>0</v>
      </c>
    </row>
    <row r="179" spans="18:20" ht="18.75" customHeight="1">
      <c r="R179" s="122" t="s">
        <v>1735</v>
      </c>
      <c r="S179" s="122">
        <v>0</v>
      </c>
      <c r="T179" s="114">
        <v>0</v>
      </c>
    </row>
    <row r="180" spans="18:20" ht="18.75" customHeight="1">
      <c r="R180" s="122" t="s">
        <v>1736</v>
      </c>
      <c r="S180" s="122">
        <v>0</v>
      </c>
      <c r="T180" s="114">
        <v>0</v>
      </c>
    </row>
    <row r="181" spans="18:20" ht="18.75" customHeight="1">
      <c r="R181" s="122" t="s">
        <v>1738</v>
      </c>
      <c r="S181" s="122">
        <v>0</v>
      </c>
      <c r="T181" s="114">
        <v>0</v>
      </c>
    </row>
    <row r="182" spans="18:20" ht="18.75" customHeight="1">
      <c r="R182" s="122" t="s">
        <v>532</v>
      </c>
      <c r="S182" s="122">
        <v>3</v>
      </c>
      <c r="T182" s="114">
        <v>3480000</v>
      </c>
    </row>
    <row r="183" spans="18:20" ht="18.75" customHeight="1">
      <c r="R183" s="122" t="s">
        <v>1740</v>
      </c>
      <c r="S183" s="122">
        <v>0</v>
      </c>
      <c r="T183" s="114">
        <v>0</v>
      </c>
    </row>
    <row r="184" spans="18:20" ht="18.75" customHeight="1">
      <c r="R184" s="122" t="s">
        <v>1742</v>
      </c>
      <c r="S184" s="122">
        <v>0</v>
      </c>
      <c r="T184" s="114">
        <v>0</v>
      </c>
    </row>
    <row r="185" spans="18:20" ht="18.75" customHeight="1">
      <c r="R185" s="122" t="s">
        <v>911</v>
      </c>
      <c r="S185" s="122">
        <v>0</v>
      </c>
      <c r="T185" s="114">
        <v>0</v>
      </c>
    </row>
    <row r="186" spans="18:20" ht="18.75" customHeight="1">
      <c r="R186" s="122" t="s">
        <v>773</v>
      </c>
      <c r="S186" s="122">
        <v>0</v>
      </c>
      <c r="T186" s="114">
        <v>0</v>
      </c>
    </row>
    <row r="187" spans="18:20" ht="18.75" customHeight="1">
      <c r="R187" s="122" t="s">
        <v>1744</v>
      </c>
      <c r="S187" s="122">
        <v>0</v>
      </c>
      <c r="T187" s="114">
        <v>0</v>
      </c>
    </row>
    <row r="188" spans="18:20" ht="18.75" customHeight="1">
      <c r="R188" s="122" t="s">
        <v>1745</v>
      </c>
      <c r="S188" s="122">
        <v>0</v>
      </c>
      <c r="T188" s="114">
        <v>0</v>
      </c>
    </row>
    <row r="189" spans="18:20" ht="18.75" customHeight="1">
      <c r="R189" s="122" t="s">
        <v>1746</v>
      </c>
      <c r="S189" s="122">
        <v>0</v>
      </c>
      <c r="T189" s="114">
        <v>0</v>
      </c>
    </row>
    <row r="190" spans="18:20" ht="18.75" customHeight="1">
      <c r="R190" s="122" t="s">
        <v>1747</v>
      </c>
      <c r="S190" s="122">
        <v>0</v>
      </c>
      <c r="T190" s="114">
        <v>0</v>
      </c>
    </row>
    <row r="191" spans="18:20" ht="18.75" customHeight="1">
      <c r="R191" s="122" t="s">
        <v>1748</v>
      </c>
      <c r="S191" s="122">
        <v>0</v>
      </c>
      <c r="T191" s="114">
        <v>0</v>
      </c>
    </row>
    <row r="192" spans="18:20" ht="18.75" customHeight="1">
      <c r="R192" s="122" t="s">
        <v>1749</v>
      </c>
      <c r="S192" s="122">
        <v>0</v>
      </c>
      <c r="T192" s="114">
        <v>0</v>
      </c>
    </row>
    <row r="193" spans="18:20" ht="18.75" customHeight="1">
      <c r="R193" s="122" t="s">
        <v>1750</v>
      </c>
      <c r="S193" s="122">
        <v>0</v>
      </c>
      <c r="T193" s="114">
        <v>0</v>
      </c>
    </row>
    <row r="194" spans="18:20" ht="18.75" customHeight="1">
      <c r="R194" s="122" t="s">
        <v>1751</v>
      </c>
      <c r="S194" s="122">
        <v>0</v>
      </c>
      <c r="T194" s="114">
        <v>0</v>
      </c>
    </row>
    <row r="195" spans="18:20" ht="18.75" customHeight="1">
      <c r="R195" s="122" t="s">
        <v>1752</v>
      </c>
      <c r="S195" s="122">
        <v>0</v>
      </c>
      <c r="T195" s="114">
        <v>0</v>
      </c>
    </row>
    <row r="196" spans="18:20" ht="18.75" customHeight="1">
      <c r="R196" s="122" t="s">
        <v>1753</v>
      </c>
      <c r="S196" s="122">
        <v>0</v>
      </c>
      <c r="T196" s="114">
        <v>0</v>
      </c>
    </row>
    <row r="197" spans="18:20" ht="18.75" customHeight="1">
      <c r="R197" s="122" t="s">
        <v>1754</v>
      </c>
      <c r="S197" s="122">
        <v>0</v>
      </c>
      <c r="T197" s="114">
        <v>0</v>
      </c>
    </row>
    <row r="198" spans="18:20" ht="18.75" customHeight="1">
      <c r="R198" s="122" t="s">
        <v>1755</v>
      </c>
      <c r="S198" s="122">
        <v>0</v>
      </c>
      <c r="T198" s="114">
        <v>0</v>
      </c>
    </row>
    <row r="199" spans="18:20" ht="18.75" customHeight="1">
      <c r="R199" s="122" t="s">
        <v>1757</v>
      </c>
      <c r="S199" s="122">
        <v>0</v>
      </c>
      <c r="T199" s="114">
        <v>0</v>
      </c>
    </row>
    <row r="200" spans="18:20" ht="18.75" customHeight="1">
      <c r="R200" s="122" t="s">
        <v>1758</v>
      </c>
      <c r="S200" s="122">
        <v>0</v>
      </c>
      <c r="T200" s="114">
        <v>0</v>
      </c>
    </row>
    <row r="201" spans="18:20" ht="18.75" customHeight="1">
      <c r="R201" s="122" t="s">
        <v>1760</v>
      </c>
      <c r="S201" s="122">
        <v>0</v>
      </c>
      <c r="T201" s="114">
        <v>0</v>
      </c>
    </row>
    <row r="202" spans="18:20" ht="18.75" customHeight="1">
      <c r="R202" s="122" t="s">
        <v>1761</v>
      </c>
      <c r="S202" s="122">
        <v>0</v>
      </c>
      <c r="T202" s="114">
        <v>0</v>
      </c>
    </row>
    <row r="203" spans="18:20" ht="18.75" customHeight="1">
      <c r="R203" s="122" t="s">
        <v>1762</v>
      </c>
      <c r="S203" s="122">
        <v>0</v>
      </c>
      <c r="T203" s="114">
        <v>0</v>
      </c>
    </row>
    <row r="204" spans="18:20" ht="18.75" customHeight="1">
      <c r="R204" s="122" t="s">
        <v>59</v>
      </c>
      <c r="S204" s="122">
        <v>0</v>
      </c>
      <c r="T204" s="114">
        <v>0</v>
      </c>
    </row>
    <row r="205" spans="18:20" ht="18.75" customHeight="1">
      <c r="R205"/>
      <c r="S205"/>
      <c r="T205"/>
    </row>
  </sheetData>
  <dataConsolidate/>
  <mergeCells count="8">
    <mergeCell ref="AB1:AG1"/>
    <mergeCell ref="K1:M1"/>
    <mergeCell ref="N1:P1"/>
    <mergeCell ref="D1:F1"/>
    <mergeCell ref="G1:I1"/>
    <mergeCell ref="R1:T1"/>
    <mergeCell ref="U1:W1"/>
    <mergeCell ref="X1:Z1"/>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660400</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2"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20" r:id="rId13"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ColWidth="9" defaultRowHeight="13"/>
  <cols>
    <col min="1" max="16384" width="9" style="91"/>
  </cols>
  <sheetData>
    <row r="1" spans="1:18">
      <c r="A1" s="92" t="s">
        <v>1407</v>
      </c>
      <c r="B1" s="92" t="s">
        <v>1408</v>
      </c>
      <c r="D1" s="92" t="s">
        <v>1409</v>
      </c>
      <c r="E1" s="92" t="s">
        <v>1410</v>
      </c>
    </row>
    <row r="2" spans="1:18" ht="18">
      <c r="D2" t="s">
        <v>1438</v>
      </c>
      <c r="E2" t="s">
        <v>1066</v>
      </c>
      <c r="F2" t="s">
        <v>1067</v>
      </c>
      <c r="G2" t="s">
        <v>1439</v>
      </c>
      <c r="H2" t="s">
        <v>1070</v>
      </c>
      <c r="I2" t="s">
        <v>1071</v>
      </c>
      <c r="J2" t="s">
        <v>1072</v>
      </c>
      <c r="K2" t="s">
        <v>1073</v>
      </c>
      <c r="L2" t="s">
        <v>886</v>
      </c>
      <c r="M2" t="s">
        <v>604</v>
      </c>
      <c r="N2" t="s">
        <v>408</v>
      </c>
      <c r="O2" t="s">
        <v>1075</v>
      </c>
      <c r="P2" t="s">
        <v>1076</v>
      </c>
      <c r="Q2" t="s">
        <v>1077</v>
      </c>
      <c r="R2"/>
    </row>
    <row r="3" spans="1:18" ht="18">
      <c r="D3" t="s">
        <v>1192</v>
      </c>
      <c r="E3" t="s">
        <v>1078</v>
      </c>
      <c r="F3" t="s">
        <v>1079</v>
      </c>
      <c r="G3" t="s">
        <v>1080</v>
      </c>
      <c r="H3" t="s">
        <v>1081</v>
      </c>
      <c r="I3" t="s">
        <v>1082</v>
      </c>
      <c r="J3" t="s">
        <v>1440</v>
      </c>
      <c r="K3" t="s">
        <v>1441</v>
      </c>
      <c r="L3" t="s">
        <v>1085</v>
      </c>
      <c r="M3"/>
      <c r="N3"/>
      <c r="O3"/>
      <c r="P3"/>
      <c r="Q3"/>
      <c r="R3"/>
    </row>
    <row r="4" spans="1:18" ht="18">
      <c r="D4" t="s">
        <v>1210</v>
      </c>
      <c r="E4" t="s">
        <v>139</v>
      </c>
      <c r="F4" t="s">
        <v>47</v>
      </c>
      <c r="G4" t="s">
        <v>1087</v>
      </c>
      <c r="H4" t="s">
        <v>1442</v>
      </c>
      <c r="I4" t="s">
        <v>1089</v>
      </c>
      <c r="J4" t="s">
        <v>101</v>
      </c>
      <c r="K4" t="s">
        <v>1090</v>
      </c>
      <c r="L4" t="s">
        <v>32</v>
      </c>
      <c r="M4" t="s">
        <v>128</v>
      </c>
      <c r="N4" t="s">
        <v>1091</v>
      </c>
      <c r="O4" t="s">
        <v>90</v>
      </c>
      <c r="P4" t="s">
        <v>596</v>
      </c>
      <c r="Q4" t="s">
        <v>1094</v>
      </c>
      <c r="R4" t="s">
        <v>1095</v>
      </c>
    </row>
    <row r="5" spans="1:18" ht="18">
      <c r="D5" t="s">
        <v>1237</v>
      </c>
      <c r="E5" t="s">
        <v>1443</v>
      </c>
      <c r="F5" t="s">
        <v>191</v>
      </c>
      <c r="G5" t="s">
        <v>1444</v>
      </c>
      <c r="H5" t="s">
        <v>1445</v>
      </c>
      <c r="I5"/>
      <c r="J5"/>
      <c r="K5"/>
      <c r="L5"/>
      <c r="M5"/>
      <c r="N5"/>
      <c r="O5"/>
      <c r="P5"/>
      <c r="Q5"/>
      <c r="R5"/>
    </row>
    <row r="6" spans="1:18" ht="18">
      <c r="D6" t="s">
        <v>1246</v>
      </c>
      <c r="E6" t="s">
        <v>1446</v>
      </c>
      <c r="F6" t="s">
        <v>368</v>
      </c>
      <c r="G6" t="s">
        <v>1154</v>
      </c>
      <c r="H6" t="s">
        <v>1102</v>
      </c>
      <c r="I6"/>
      <c r="J6"/>
      <c r="K6"/>
      <c r="L6"/>
      <c r="M6"/>
      <c r="N6"/>
      <c r="O6"/>
      <c r="P6"/>
      <c r="Q6"/>
      <c r="R6"/>
    </row>
    <row r="7" spans="1:18" ht="18">
      <c r="D7" t="s">
        <v>1447</v>
      </c>
      <c r="E7" t="s">
        <v>1448</v>
      </c>
      <c r="F7" t="s">
        <v>1449</v>
      </c>
      <c r="G7" t="s">
        <v>635</v>
      </c>
      <c r="H7" t="s">
        <v>1450</v>
      </c>
      <c r="I7" t="s">
        <v>1451</v>
      </c>
      <c r="J7" t="s">
        <v>1452</v>
      </c>
      <c r="K7"/>
      <c r="L7"/>
      <c r="M7"/>
      <c r="N7"/>
      <c r="O7"/>
      <c r="P7"/>
      <c r="Q7"/>
      <c r="R7"/>
    </row>
    <row r="8" spans="1:18" ht="18">
      <c r="D8" t="s">
        <v>1453</v>
      </c>
      <c r="E8" t="s">
        <v>1454</v>
      </c>
      <c r="F8" t="s">
        <v>271</v>
      </c>
      <c r="G8" t="s">
        <v>1455</v>
      </c>
      <c r="H8" t="s">
        <v>1456</v>
      </c>
      <c r="I8" t="s">
        <v>264</v>
      </c>
      <c r="J8" t="s">
        <v>1457</v>
      </c>
      <c r="K8"/>
      <c r="L8"/>
      <c r="M8"/>
      <c r="N8"/>
      <c r="O8"/>
      <c r="P8"/>
      <c r="Q8"/>
      <c r="R8"/>
    </row>
    <row r="9" spans="1:18" ht="18">
      <c r="D9" t="s">
        <v>1458</v>
      </c>
      <c r="E9" t="s">
        <v>1459</v>
      </c>
      <c r="F9" t="s">
        <v>396</v>
      </c>
      <c r="G9" t="s">
        <v>236</v>
      </c>
      <c r="H9" t="s">
        <v>1460</v>
      </c>
      <c r="I9"/>
      <c r="J9"/>
      <c r="K9"/>
      <c r="L9"/>
      <c r="M9"/>
      <c r="N9"/>
      <c r="O9"/>
      <c r="P9"/>
      <c r="Q9"/>
      <c r="R9"/>
    </row>
    <row r="10" spans="1:18" ht="18">
      <c r="D10" t="s">
        <v>1461</v>
      </c>
      <c r="E10" t="s">
        <v>718</v>
      </c>
      <c r="F10" t="s">
        <v>1462</v>
      </c>
      <c r="G10" t="s">
        <v>1463</v>
      </c>
      <c r="H10" t="s">
        <v>1464</v>
      </c>
      <c r="I10"/>
      <c r="J10"/>
      <c r="K10"/>
      <c r="L10"/>
      <c r="M10"/>
      <c r="N10"/>
      <c r="O10"/>
      <c r="P10"/>
      <c r="Q10"/>
      <c r="R10"/>
    </row>
    <row r="11" spans="1:18" ht="18">
      <c r="D11" t="s">
        <v>1465</v>
      </c>
      <c r="E11" t="s">
        <v>1466</v>
      </c>
      <c r="F11" t="s">
        <v>1467</v>
      </c>
      <c r="G11"/>
      <c r="H11"/>
      <c r="I11"/>
      <c r="J11"/>
      <c r="K11"/>
      <c r="L11"/>
      <c r="M11"/>
      <c r="N11"/>
      <c r="O11"/>
      <c r="P11"/>
      <c r="Q11"/>
      <c r="R11"/>
    </row>
    <row r="12" spans="1:18" ht="18">
      <c r="D12" t="s">
        <v>1468</v>
      </c>
      <c r="E12" t="s">
        <v>1469</v>
      </c>
      <c r="F12" t="s">
        <v>1470</v>
      </c>
      <c r="G12" t="s">
        <v>1471</v>
      </c>
      <c r="H12" t="s">
        <v>1472</v>
      </c>
      <c r="I12" t="s">
        <v>1473</v>
      </c>
      <c r="J12"/>
      <c r="K12"/>
      <c r="L12"/>
      <c r="M12"/>
      <c r="N12"/>
      <c r="O12"/>
      <c r="P12"/>
      <c r="Q12"/>
      <c r="R12"/>
    </row>
    <row r="13" spans="1:18" ht="18">
      <c r="D13" t="s">
        <v>1474</v>
      </c>
      <c r="E13"/>
      <c r="F13"/>
      <c r="G13"/>
      <c r="H13"/>
      <c r="I13"/>
      <c r="J13"/>
      <c r="K13"/>
      <c r="L13"/>
      <c r="M13"/>
      <c r="N13"/>
      <c r="O13"/>
      <c r="P13"/>
      <c r="Q13"/>
      <c r="R13"/>
    </row>
    <row r="14" spans="1:18" ht="18">
      <c r="D14" t="s">
        <v>1475</v>
      </c>
      <c r="E14" t="s">
        <v>1476</v>
      </c>
      <c r="F14" t="s">
        <v>1477</v>
      </c>
      <c r="G14" t="s">
        <v>1478</v>
      </c>
      <c r="H14"/>
      <c r="I14"/>
      <c r="J14"/>
      <c r="K14"/>
      <c r="L14"/>
      <c r="M14"/>
      <c r="N14"/>
      <c r="O14"/>
      <c r="P14"/>
      <c r="Q14"/>
      <c r="R14"/>
    </row>
    <row r="15" spans="1:18" ht="18">
      <c r="D15" t="s">
        <v>1479</v>
      </c>
      <c r="E15" t="s">
        <v>1480</v>
      </c>
      <c r="F15" t="s">
        <v>1134</v>
      </c>
      <c r="G15" t="s">
        <v>1135</v>
      </c>
      <c r="H15" t="s">
        <v>1136</v>
      </c>
      <c r="I15"/>
      <c r="J15"/>
      <c r="K15"/>
      <c r="L15"/>
      <c r="M15"/>
      <c r="N15"/>
      <c r="O15"/>
      <c r="P15"/>
      <c r="Q15"/>
      <c r="R15"/>
    </row>
    <row r="16" spans="1:18" ht="18">
      <c r="D16" t="s">
        <v>1335</v>
      </c>
      <c r="E16"/>
      <c r="F16"/>
      <c r="G16"/>
      <c r="H16"/>
      <c r="I16"/>
      <c r="J16"/>
      <c r="K16"/>
      <c r="L16"/>
      <c r="M16"/>
      <c r="N16"/>
      <c r="O16"/>
      <c r="P16"/>
      <c r="Q16"/>
      <c r="R16"/>
    </row>
    <row r="17" spans="4:18" ht="18">
      <c r="D17" t="s">
        <v>1481</v>
      </c>
      <c r="E17" t="s">
        <v>1482</v>
      </c>
      <c r="F17" t="s">
        <v>1483</v>
      </c>
      <c r="G17" t="s">
        <v>1484</v>
      </c>
      <c r="H17" t="s">
        <v>1485</v>
      </c>
      <c r="I17"/>
      <c r="J17"/>
      <c r="K17"/>
      <c r="L17"/>
      <c r="M17"/>
      <c r="N17"/>
      <c r="O17"/>
      <c r="P17"/>
      <c r="Q17"/>
      <c r="R17"/>
    </row>
    <row r="18" spans="4:18" ht="18">
      <c r="D18" t="s">
        <v>1348</v>
      </c>
      <c r="E18" t="s">
        <v>1141</v>
      </c>
      <c r="F18" t="s">
        <v>1142</v>
      </c>
      <c r="G18" t="s">
        <v>1486</v>
      </c>
      <c r="H18" t="s">
        <v>1144</v>
      </c>
      <c r="I18" t="s">
        <v>1145</v>
      </c>
      <c r="J18" t="s">
        <v>1360</v>
      </c>
      <c r="K18" t="s">
        <v>1146</v>
      </c>
      <c r="L18" t="s">
        <v>1487</v>
      </c>
      <c r="M18" t="s">
        <v>1488</v>
      </c>
      <c r="N18"/>
      <c r="O18"/>
      <c r="P18"/>
      <c r="Q18"/>
      <c r="R18"/>
    </row>
    <row r="19" spans="4:18" ht="18">
      <c r="D19" t="s">
        <v>1369</v>
      </c>
      <c r="E19" t="s">
        <v>1149</v>
      </c>
      <c r="F19" t="s">
        <v>1150</v>
      </c>
      <c r="G19" t="s">
        <v>1151</v>
      </c>
      <c r="H19" t="s">
        <v>1152</v>
      </c>
      <c r="I19"/>
      <c r="J19"/>
      <c r="K19"/>
      <c r="L19"/>
      <c r="M19"/>
      <c r="N19"/>
      <c r="O19"/>
      <c r="P19"/>
      <c r="Q19"/>
      <c r="R19"/>
    </row>
    <row r="20" spans="4:18" ht="18">
      <c r="D20" t="s">
        <v>545</v>
      </c>
      <c r="E20" t="s">
        <v>1489</v>
      </c>
      <c r="F20"/>
      <c r="G20"/>
      <c r="H20"/>
      <c r="I20"/>
      <c r="J20"/>
      <c r="K20"/>
      <c r="L20"/>
      <c r="M20"/>
      <c r="N20"/>
      <c r="O20"/>
      <c r="P20"/>
      <c r="Q20"/>
      <c r="R20"/>
    </row>
    <row r="21" spans="4:18" ht="18">
      <c r="D21" t="s">
        <v>1384</v>
      </c>
      <c r="E21"/>
      <c r="F21"/>
      <c r="G21"/>
      <c r="H21"/>
      <c r="I21"/>
      <c r="J21"/>
      <c r="K21"/>
      <c r="L21"/>
      <c r="M21"/>
      <c r="N21"/>
      <c r="O21"/>
      <c r="P21"/>
      <c r="Q21"/>
      <c r="R21"/>
    </row>
    <row r="22" spans="4:18" ht="18">
      <c r="D22" t="s">
        <v>1387</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107950</xdr:colOff>
                    <xdr:row>0</xdr:row>
                    <xdr:rowOff>50800</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200"/>
  <sheetViews>
    <sheetView workbookViewId="0">
      <selection activeCell="D1" sqref="D1:D1048576"/>
    </sheetView>
  </sheetViews>
  <sheetFormatPr defaultColWidth="9" defaultRowHeight="13"/>
  <cols>
    <col min="1" max="3" width="9" style="91"/>
    <col min="4" max="4" width="17.25" style="91" bestFit="1" customWidth="1"/>
    <col min="5" max="5" width="9" style="91"/>
    <col min="6" max="11" width="20.08203125" style="91" customWidth="1"/>
    <col min="12" max="16384" width="9" style="91"/>
  </cols>
  <sheetData>
    <row r="1" spans="1:11">
      <c r="A1" s="92" t="s">
        <v>1407</v>
      </c>
      <c r="B1" s="92" t="s">
        <v>1408</v>
      </c>
      <c r="D1" s="92" t="s">
        <v>1781</v>
      </c>
      <c r="F1" s="92" t="s">
        <v>1409</v>
      </c>
      <c r="G1" s="92" t="s">
        <v>1410</v>
      </c>
    </row>
    <row r="2" spans="1:11" ht="17.5">
      <c r="D2" s="119" t="s">
        <v>242</v>
      </c>
      <c r="F2" s="108" t="s">
        <v>1490</v>
      </c>
      <c r="G2" s="108"/>
      <c r="H2" s="108"/>
      <c r="I2" s="108"/>
      <c r="J2" s="108"/>
      <c r="K2" s="108"/>
    </row>
    <row r="3" spans="1:11" ht="17.5">
      <c r="F3" s="108" t="s">
        <v>1491</v>
      </c>
      <c r="G3" s="108" t="s">
        <v>68</v>
      </c>
      <c r="H3" s="108" t="s">
        <v>1492</v>
      </c>
      <c r="I3" s="108" t="s">
        <v>1493</v>
      </c>
      <c r="J3" s="108"/>
      <c r="K3" s="108"/>
    </row>
    <row r="4" spans="1:11" ht="17.5">
      <c r="F4" s="108" t="s">
        <v>1494</v>
      </c>
      <c r="G4" s="108"/>
      <c r="H4" s="108"/>
      <c r="I4" s="108"/>
      <c r="J4" s="108"/>
      <c r="K4" s="108"/>
    </row>
    <row r="5" spans="1:11" ht="17.5">
      <c r="F5" s="108" t="s">
        <v>514</v>
      </c>
      <c r="G5" s="108" t="s">
        <v>1495</v>
      </c>
      <c r="H5" s="108"/>
      <c r="I5" s="108"/>
      <c r="J5" s="108"/>
      <c r="K5" s="108"/>
    </row>
    <row r="6" spans="1:11" ht="17.5">
      <c r="F6" s="108" t="s">
        <v>1496</v>
      </c>
      <c r="G6" s="108" t="s">
        <v>79</v>
      </c>
      <c r="H6" s="108"/>
      <c r="I6" s="108"/>
      <c r="J6" s="108"/>
      <c r="K6" s="108"/>
    </row>
    <row r="7" spans="1:11" ht="17.5">
      <c r="F7" s="108" t="s">
        <v>780</v>
      </c>
      <c r="G7" s="108" t="s">
        <v>1497</v>
      </c>
      <c r="H7" s="108"/>
      <c r="I7" s="108"/>
      <c r="J7" s="108"/>
      <c r="K7" s="108"/>
    </row>
    <row r="8" spans="1:11" ht="17.5">
      <c r="F8" s="108" t="s">
        <v>1498</v>
      </c>
      <c r="G8" s="108" t="s">
        <v>1499</v>
      </c>
      <c r="H8" s="108"/>
      <c r="I8" s="108"/>
      <c r="J8" s="108"/>
      <c r="K8" s="108"/>
    </row>
    <row r="9" spans="1:11" ht="17.5">
      <c r="F9" s="108" t="s">
        <v>639</v>
      </c>
      <c r="G9" s="108" t="s">
        <v>1500</v>
      </c>
      <c r="H9" s="108" t="s">
        <v>1501</v>
      </c>
      <c r="I9" s="108" t="s">
        <v>1502</v>
      </c>
      <c r="J9" s="108"/>
      <c r="K9" s="108"/>
    </row>
    <row r="10" spans="1:11" ht="17.5">
      <c r="F10" s="108" t="s">
        <v>105</v>
      </c>
      <c r="G10" s="108"/>
      <c r="H10" s="108"/>
      <c r="I10" s="108"/>
      <c r="J10" s="108"/>
      <c r="K10" s="108"/>
    </row>
    <row r="11" spans="1:11" ht="17.5">
      <c r="F11" s="108" t="s">
        <v>1503</v>
      </c>
      <c r="G11" s="108"/>
      <c r="H11" s="108"/>
      <c r="I11" s="108"/>
      <c r="J11" s="108"/>
      <c r="K11" s="108"/>
    </row>
    <row r="12" spans="1:11" ht="17.5">
      <c r="F12" s="108" t="s">
        <v>28</v>
      </c>
      <c r="G12" s="108"/>
      <c r="H12" s="108"/>
      <c r="I12" s="108"/>
      <c r="J12" s="108"/>
      <c r="K12" s="108"/>
    </row>
    <row r="13" spans="1:11" ht="17.5">
      <c r="F13" s="108" t="s">
        <v>1504</v>
      </c>
      <c r="G13" s="108" t="s">
        <v>1505</v>
      </c>
      <c r="H13" s="108" t="s">
        <v>1506</v>
      </c>
      <c r="I13" s="108" t="s">
        <v>1507</v>
      </c>
      <c r="J13" s="108"/>
      <c r="K13" s="108"/>
    </row>
    <row r="14" spans="1:11" ht="17.5">
      <c r="F14" s="108" t="s">
        <v>903</v>
      </c>
      <c r="G14" s="108"/>
      <c r="H14" s="108"/>
      <c r="I14" s="108"/>
      <c r="J14" s="108"/>
      <c r="K14" s="108"/>
    </row>
    <row r="15" spans="1:11" ht="17.5">
      <c r="F15" s="108" t="s">
        <v>1508</v>
      </c>
      <c r="G15" s="108" t="s">
        <v>124</v>
      </c>
      <c r="H15" s="124"/>
      <c r="I15" s="108"/>
      <c r="J15" s="108"/>
      <c r="K15" s="108"/>
    </row>
    <row r="16" spans="1:11" ht="17.5">
      <c r="F16" s="108" t="s">
        <v>999</v>
      </c>
      <c r="G16" s="108"/>
      <c r="H16" s="108"/>
      <c r="I16" s="108"/>
      <c r="J16" s="108"/>
      <c r="K16" s="108"/>
    </row>
    <row r="17" spans="6:11" ht="17.5">
      <c r="F17" s="108" t="s">
        <v>1509</v>
      </c>
      <c r="G17" s="108"/>
      <c r="H17" s="108"/>
      <c r="I17" s="108"/>
      <c r="J17" s="108"/>
      <c r="K17" s="108"/>
    </row>
    <row r="18" spans="6:11" ht="17.5">
      <c r="F18" s="108" t="s">
        <v>222</v>
      </c>
      <c r="G18" s="108"/>
      <c r="H18" s="108"/>
      <c r="I18" s="108"/>
      <c r="J18" s="108"/>
      <c r="K18" s="108"/>
    </row>
    <row r="19" spans="6:11" ht="17.5">
      <c r="F19" s="108" t="s">
        <v>1510</v>
      </c>
      <c r="G19" s="108"/>
      <c r="H19" s="108"/>
      <c r="I19" s="108"/>
      <c r="J19" s="108"/>
      <c r="K19" s="108"/>
    </row>
    <row r="20" spans="6:11" ht="17.5">
      <c r="F20" s="108" t="s">
        <v>826</v>
      </c>
      <c r="G20" s="108" t="s">
        <v>1511</v>
      </c>
      <c r="H20" s="108" t="s">
        <v>1512</v>
      </c>
      <c r="I20" s="108" t="s">
        <v>1513</v>
      </c>
      <c r="J20" s="108"/>
      <c r="K20" s="108"/>
    </row>
    <row r="21" spans="6:11" ht="17.5">
      <c r="F21" s="108" t="s">
        <v>167</v>
      </c>
      <c r="G21" s="108" t="s">
        <v>1514</v>
      </c>
      <c r="H21" s="108"/>
      <c r="I21" s="108"/>
      <c r="J21" s="108"/>
      <c r="K21" s="108"/>
    </row>
    <row r="22" spans="6:11" ht="17.5">
      <c r="F22" s="108" t="s">
        <v>985</v>
      </c>
      <c r="G22" s="108" t="s">
        <v>1515</v>
      </c>
      <c r="H22" s="108"/>
      <c r="I22" s="108"/>
      <c r="J22" s="108"/>
      <c r="K22" s="108"/>
    </row>
    <row r="23" spans="6:11" ht="17.5">
      <c r="F23" s="108" t="s">
        <v>669</v>
      </c>
      <c r="G23" s="108"/>
      <c r="H23" s="108"/>
      <c r="I23" s="108"/>
      <c r="J23" s="108"/>
      <c r="K23" s="108"/>
    </row>
    <row r="24" spans="6:11" ht="17.5">
      <c r="F24" s="108" t="s">
        <v>1516</v>
      </c>
      <c r="G24" s="108" t="s">
        <v>1517</v>
      </c>
      <c r="H24" s="108"/>
      <c r="I24" s="108"/>
      <c r="J24" s="108"/>
      <c r="K24" s="108"/>
    </row>
    <row r="25" spans="6:11" ht="17.5">
      <c r="F25" s="108" t="s">
        <v>1518</v>
      </c>
      <c r="G25" s="108"/>
      <c r="H25" s="108"/>
      <c r="I25" s="108"/>
      <c r="J25" s="108"/>
      <c r="K25" s="108"/>
    </row>
    <row r="26" spans="6:11" ht="17.5">
      <c r="F26" s="108" t="s">
        <v>378</v>
      </c>
      <c r="G26" s="108"/>
      <c r="H26" s="108"/>
      <c r="I26" s="108"/>
      <c r="J26" s="108"/>
      <c r="K26" s="108"/>
    </row>
    <row r="27" spans="6:11" ht="17.5">
      <c r="F27" s="108" t="s">
        <v>1519</v>
      </c>
      <c r="G27" s="108"/>
      <c r="H27" s="108"/>
      <c r="I27" s="108"/>
      <c r="J27" s="108"/>
      <c r="K27" s="108"/>
    </row>
    <row r="28" spans="6:11" ht="17.5">
      <c r="F28" s="108" t="s">
        <v>1520</v>
      </c>
      <c r="G28" s="108" t="s">
        <v>1521</v>
      </c>
      <c r="H28" s="108"/>
      <c r="I28" s="108"/>
      <c r="J28" s="108"/>
      <c r="K28" s="108"/>
    </row>
    <row r="29" spans="6:11" ht="17.5">
      <c r="F29" s="108" t="s">
        <v>1522</v>
      </c>
      <c r="G29" s="108"/>
      <c r="H29" s="108"/>
      <c r="I29" s="108"/>
      <c r="J29" s="108"/>
      <c r="K29" s="108"/>
    </row>
    <row r="30" spans="6:11" ht="17.5">
      <c r="F30" s="108" t="s">
        <v>1523</v>
      </c>
      <c r="G30" s="108" t="s">
        <v>1524</v>
      </c>
      <c r="H30" s="108"/>
      <c r="I30" s="108"/>
      <c r="J30" s="108"/>
      <c r="K30" s="108"/>
    </row>
    <row r="31" spans="6:11" ht="17.5">
      <c r="F31" s="108" t="s">
        <v>1525</v>
      </c>
      <c r="G31" s="108"/>
      <c r="H31" s="108"/>
      <c r="I31" s="108"/>
      <c r="J31" s="108"/>
      <c r="K31" s="108"/>
    </row>
    <row r="32" spans="6:11" ht="17.5">
      <c r="F32" s="108" t="s">
        <v>1526</v>
      </c>
      <c r="G32" s="108"/>
      <c r="H32" s="108"/>
      <c r="I32" s="108"/>
      <c r="J32" s="108"/>
      <c r="K32" s="108"/>
    </row>
    <row r="33" spans="6:11" ht="17.5">
      <c r="F33" s="108" t="s">
        <v>1527</v>
      </c>
      <c r="G33" s="108" t="s">
        <v>1528</v>
      </c>
      <c r="H33" s="108"/>
      <c r="I33" s="108"/>
      <c r="J33" s="108"/>
      <c r="K33" s="108"/>
    </row>
    <row r="34" spans="6:11" ht="17.5">
      <c r="F34" s="108" t="s">
        <v>1529</v>
      </c>
      <c r="G34" s="108" t="s">
        <v>1530</v>
      </c>
      <c r="H34" s="108"/>
      <c r="I34" s="108"/>
      <c r="J34" s="108"/>
      <c r="K34" s="108"/>
    </row>
    <row r="35" spans="6:11" ht="17.5">
      <c r="F35" s="108" t="s">
        <v>1531</v>
      </c>
      <c r="G35" s="108"/>
      <c r="H35" s="108"/>
      <c r="I35" s="108"/>
      <c r="J35" s="108"/>
      <c r="K35" s="108"/>
    </row>
    <row r="36" spans="6:11" ht="17.5">
      <c r="F36" s="108" t="s">
        <v>795</v>
      </c>
      <c r="G36" s="108"/>
      <c r="H36" s="108"/>
      <c r="I36" s="108"/>
      <c r="J36" s="108"/>
      <c r="K36" s="108"/>
    </row>
    <row r="37" spans="6:11" ht="17.5">
      <c r="F37" s="108" t="s">
        <v>1532</v>
      </c>
      <c r="G37" s="108"/>
      <c r="H37" s="108"/>
      <c r="I37" s="108"/>
      <c r="J37" s="108"/>
      <c r="K37" s="108"/>
    </row>
    <row r="38" spans="6:11" ht="17.5">
      <c r="F38" s="108" t="s">
        <v>1533</v>
      </c>
      <c r="G38" s="108"/>
      <c r="H38" s="108"/>
      <c r="I38" s="108"/>
      <c r="J38" s="108"/>
      <c r="K38" s="108"/>
    </row>
    <row r="39" spans="6:11" ht="17.5">
      <c r="F39" s="108" t="s">
        <v>99</v>
      </c>
      <c r="G39" s="108" t="s">
        <v>1534</v>
      </c>
      <c r="H39" s="108"/>
      <c r="I39" s="108"/>
      <c r="J39" s="108"/>
      <c r="K39" s="108"/>
    </row>
    <row r="40" spans="6:11" ht="17.5">
      <c r="F40" s="108" t="s">
        <v>1037</v>
      </c>
      <c r="G40" s="108" t="s">
        <v>1535</v>
      </c>
      <c r="H40" s="108"/>
      <c r="I40" s="108"/>
      <c r="J40" s="108"/>
      <c r="K40" s="108"/>
    </row>
    <row r="41" spans="6:11" ht="17.5">
      <c r="F41" s="108" t="s">
        <v>1536</v>
      </c>
      <c r="G41" s="108" t="s">
        <v>1537</v>
      </c>
      <c r="H41" s="108"/>
      <c r="I41" s="108"/>
      <c r="J41" s="108"/>
      <c r="K41" s="108"/>
    </row>
    <row r="42" spans="6:11" ht="17.5">
      <c r="F42" s="108" t="s">
        <v>1538</v>
      </c>
      <c r="G42" s="108" t="s">
        <v>1539</v>
      </c>
      <c r="H42" s="108"/>
      <c r="I42" s="108"/>
      <c r="J42" s="108"/>
      <c r="K42" s="108"/>
    </row>
    <row r="43" spans="6:11" ht="17.5">
      <c r="F43" s="108" t="s">
        <v>1540</v>
      </c>
      <c r="G43" s="108"/>
      <c r="H43" s="108"/>
      <c r="I43" s="108"/>
      <c r="J43" s="108"/>
      <c r="K43" s="108"/>
    </row>
    <row r="44" spans="6:11" ht="17.5">
      <c r="F44" s="108" t="s">
        <v>1541</v>
      </c>
      <c r="G44" s="108"/>
      <c r="H44" s="108"/>
      <c r="I44" s="108"/>
      <c r="J44" s="108"/>
      <c r="K44" s="108"/>
    </row>
    <row r="45" spans="6:11" ht="17.5">
      <c r="F45" s="108" t="s">
        <v>1542</v>
      </c>
      <c r="G45" s="108"/>
      <c r="H45" s="108"/>
      <c r="I45" s="108"/>
      <c r="J45" s="108"/>
      <c r="K45" s="108"/>
    </row>
    <row r="46" spans="6:11" ht="17.5">
      <c r="F46" s="108" t="s">
        <v>1543</v>
      </c>
      <c r="G46" s="108" t="s">
        <v>1544</v>
      </c>
      <c r="H46" s="108" t="s">
        <v>1545</v>
      </c>
      <c r="I46" s="108" t="s">
        <v>1546</v>
      </c>
      <c r="J46" s="108" t="s">
        <v>1547</v>
      </c>
      <c r="K46" s="108" t="s">
        <v>1548</v>
      </c>
    </row>
    <row r="47" spans="6:11" ht="17.5">
      <c r="F47" s="108" t="s">
        <v>1549</v>
      </c>
      <c r="G47" s="108" t="s">
        <v>1550</v>
      </c>
      <c r="H47" s="108"/>
      <c r="I47" s="108"/>
      <c r="J47" s="108"/>
      <c r="K47" s="108"/>
    </row>
    <row r="48" spans="6:11" ht="17.5">
      <c r="F48" s="108" t="s">
        <v>1551</v>
      </c>
      <c r="G48" s="108" t="s">
        <v>1552</v>
      </c>
      <c r="H48" s="108"/>
      <c r="I48" s="108"/>
      <c r="J48" s="108"/>
      <c r="K48" s="108"/>
    </row>
    <row r="49" spans="6:11" ht="17.5">
      <c r="F49" s="108" t="s">
        <v>1553</v>
      </c>
      <c r="G49" s="108" t="s">
        <v>1554</v>
      </c>
      <c r="H49" s="108"/>
      <c r="I49" s="108"/>
      <c r="J49" s="108"/>
      <c r="K49" s="108"/>
    </row>
    <row r="50" spans="6:11" ht="17.5">
      <c r="F50" s="108" t="s">
        <v>1555</v>
      </c>
      <c r="G50" s="108"/>
      <c r="H50" s="108"/>
      <c r="I50" s="108"/>
      <c r="J50" s="108"/>
      <c r="K50" s="108"/>
    </row>
    <row r="51" spans="6:11" ht="17.5">
      <c r="F51" s="108" t="s">
        <v>1556</v>
      </c>
      <c r="G51" s="108"/>
      <c r="H51" s="108"/>
      <c r="I51" s="108"/>
      <c r="J51" s="108"/>
      <c r="K51" s="108"/>
    </row>
    <row r="52" spans="6:11" ht="17.5">
      <c r="F52" s="108" t="s">
        <v>1557</v>
      </c>
      <c r="G52" s="108"/>
      <c r="H52" s="108"/>
      <c r="I52" s="108"/>
      <c r="J52" s="108"/>
      <c r="K52" s="108"/>
    </row>
    <row r="53" spans="6:11" ht="17.5">
      <c r="F53" s="108" t="s">
        <v>1558</v>
      </c>
      <c r="G53" s="108"/>
      <c r="H53" s="108"/>
      <c r="I53" s="108"/>
      <c r="J53" s="108"/>
      <c r="K53" s="108"/>
    </row>
    <row r="54" spans="6:11" ht="17.5">
      <c r="F54" s="108" t="s">
        <v>189</v>
      </c>
      <c r="G54" s="108"/>
      <c r="H54" s="108"/>
      <c r="I54" s="108"/>
      <c r="J54" s="108"/>
      <c r="K54" s="108"/>
    </row>
    <row r="55" spans="6:11" ht="17.5">
      <c r="F55" s="108" t="s">
        <v>1559</v>
      </c>
      <c r="G55" s="108"/>
      <c r="H55" s="108"/>
      <c r="I55" s="108"/>
      <c r="J55" s="108"/>
      <c r="K55" s="108"/>
    </row>
    <row r="56" spans="6:11" ht="17.5">
      <c r="F56" s="108" t="s">
        <v>1560</v>
      </c>
      <c r="G56" s="108"/>
      <c r="H56" s="108"/>
      <c r="I56" s="108"/>
      <c r="J56" s="108"/>
      <c r="K56" s="108"/>
    </row>
    <row r="57" spans="6:11" ht="17.5">
      <c r="F57" s="108" t="s">
        <v>246</v>
      </c>
      <c r="G57" s="108"/>
      <c r="H57" s="108"/>
      <c r="I57" s="108"/>
      <c r="J57" s="108"/>
      <c r="K57" s="108"/>
    </row>
    <row r="58" spans="6:11" ht="17.5">
      <c r="F58" s="108" t="s">
        <v>1561</v>
      </c>
      <c r="G58" s="108" t="s">
        <v>1562</v>
      </c>
      <c r="H58" s="108"/>
      <c r="I58" s="108"/>
      <c r="J58" s="108"/>
      <c r="K58" s="108"/>
    </row>
    <row r="59" spans="6:11" ht="17.5">
      <c r="F59" s="108" t="s">
        <v>1563</v>
      </c>
      <c r="G59" s="108"/>
      <c r="H59" s="108"/>
      <c r="I59" s="108"/>
      <c r="J59" s="108"/>
      <c r="K59" s="108"/>
    </row>
    <row r="60" spans="6:11" ht="17.5">
      <c r="F60" s="108" t="s">
        <v>1564</v>
      </c>
      <c r="G60" s="108"/>
      <c r="H60" s="108"/>
      <c r="I60" s="108"/>
      <c r="J60" s="108"/>
      <c r="K60" s="108"/>
    </row>
    <row r="61" spans="6:11" ht="17.5">
      <c r="F61" s="108" t="s">
        <v>1565</v>
      </c>
      <c r="G61" s="108"/>
      <c r="H61" s="108"/>
      <c r="I61" s="108"/>
      <c r="J61" s="108"/>
      <c r="K61" s="108"/>
    </row>
    <row r="62" spans="6:11" ht="17.5">
      <c r="F62" s="108" t="s">
        <v>1566</v>
      </c>
      <c r="G62" s="108"/>
      <c r="H62" s="108"/>
      <c r="I62" s="108"/>
      <c r="J62" s="108"/>
      <c r="K62" s="108"/>
    </row>
    <row r="63" spans="6:11" ht="17.5">
      <c r="F63" s="108" t="s">
        <v>710</v>
      </c>
      <c r="G63" s="108"/>
      <c r="H63" s="108"/>
      <c r="I63" s="108"/>
      <c r="J63" s="108"/>
      <c r="K63" s="108"/>
    </row>
    <row r="64" spans="6:11" ht="17.5">
      <c r="F64" s="108" t="s">
        <v>1567</v>
      </c>
      <c r="G64" s="108" t="s">
        <v>1568</v>
      </c>
      <c r="H64" s="108"/>
      <c r="I64" s="108"/>
      <c r="J64" s="108"/>
      <c r="K64" s="108"/>
    </row>
    <row r="65" spans="6:11" ht="17.5">
      <c r="F65" s="108" t="s">
        <v>1569</v>
      </c>
      <c r="G65" s="108" t="s">
        <v>1570</v>
      </c>
      <c r="H65" s="108"/>
      <c r="I65" s="108"/>
      <c r="J65" s="108"/>
      <c r="K65" s="108"/>
    </row>
    <row r="66" spans="6:11" ht="17.5">
      <c r="F66" s="108" t="s">
        <v>1571</v>
      </c>
      <c r="G66" s="108"/>
      <c r="H66" s="108"/>
      <c r="I66" s="108"/>
      <c r="J66" s="108"/>
      <c r="K66" s="108"/>
    </row>
    <row r="67" spans="6:11" ht="17.5">
      <c r="F67" s="108" t="s">
        <v>1572</v>
      </c>
      <c r="G67" s="108"/>
      <c r="H67" s="108"/>
      <c r="I67" s="108"/>
      <c r="J67" s="108"/>
      <c r="K67" s="108"/>
    </row>
    <row r="68" spans="6:11" ht="17.5">
      <c r="F68" s="108" t="s">
        <v>1573</v>
      </c>
      <c r="G68" s="108"/>
      <c r="H68" s="108"/>
      <c r="I68" s="108"/>
      <c r="J68" s="108"/>
      <c r="K68" s="108"/>
    </row>
    <row r="69" spans="6:11" ht="17.5">
      <c r="F69" s="108" t="s">
        <v>1574</v>
      </c>
      <c r="G69" s="108"/>
      <c r="H69" s="108"/>
      <c r="I69" s="108"/>
      <c r="J69" s="108"/>
      <c r="K69" s="108"/>
    </row>
    <row r="70" spans="6:11" ht="17.5">
      <c r="F70" s="108" t="s">
        <v>1575</v>
      </c>
      <c r="G70" s="108"/>
      <c r="H70" s="108"/>
      <c r="I70" s="108"/>
      <c r="J70" s="108"/>
      <c r="K70" s="108"/>
    </row>
    <row r="71" spans="6:11" ht="17.5">
      <c r="F71" s="108" t="s">
        <v>1576</v>
      </c>
      <c r="G71" s="108"/>
      <c r="H71" s="108"/>
      <c r="I71" s="108"/>
      <c r="J71" s="108"/>
      <c r="K71" s="108"/>
    </row>
    <row r="72" spans="6:11" ht="17.5">
      <c r="F72" s="108" t="s">
        <v>1577</v>
      </c>
      <c r="G72" s="108"/>
      <c r="H72" s="108"/>
      <c r="I72" s="108"/>
      <c r="J72" s="108"/>
      <c r="K72" s="108"/>
    </row>
    <row r="73" spans="6:11" ht="17.5">
      <c r="F73" s="108" t="s">
        <v>1578</v>
      </c>
      <c r="G73" s="108"/>
      <c r="H73" s="108"/>
      <c r="I73" s="108"/>
      <c r="J73" s="108"/>
      <c r="K73" s="108"/>
    </row>
    <row r="74" spans="6:11" ht="17.5">
      <c r="F74" s="108" t="s">
        <v>1579</v>
      </c>
      <c r="G74" s="108" t="s">
        <v>1580</v>
      </c>
      <c r="H74" s="108"/>
      <c r="I74" s="108"/>
      <c r="J74" s="108"/>
      <c r="K74" s="108"/>
    </row>
    <row r="75" spans="6:11" ht="17.5">
      <c r="F75" s="108" t="s">
        <v>1581</v>
      </c>
      <c r="G75" s="108" t="s">
        <v>1582</v>
      </c>
      <c r="H75" s="108"/>
      <c r="I75" s="108"/>
      <c r="J75" s="108"/>
      <c r="K75" s="108"/>
    </row>
    <row r="76" spans="6:11" ht="17.5">
      <c r="F76" s="108" t="s">
        <v>1583</v>
      </c>
      <c r="G76" s="177" t="s">
        <v>1584</v>
      </c>
      <c r="H76" s="178"/>
      <c r="I76" s="108"/>
      <c r="J76" s="108"/>
      <c r="K76" s="108"/>
    </row>
    <row r="77" spans="6:11" ht="17.5">
      <c r="F77" s="108" t="s">
        <v>1585</v>
      </c>
      <c r="G77" s="108" t="s">
        <v>1586</v>
      </c>
      <c r="H77" s="108"/>
      <c r="I77" s="108"/>
      <c r="J77" s="108"/>
      <c r="K77" s="108"/>
    </row>
    <row r="78" spans="6:11" ht="17.5">
      <c r="F78" s="108" t="s">
        <v>1587</v>
      </c>
      <c r="G78" s="108" t="s">
        <v>1588</v>
      </c>
      <c r="H78" s="108"/>
      <c r="I78" s="108"/>
      <c r="J78" s="108"/>
      <c r="K78" s="108"/>
    </row>
    <row r="79" spans="6:11" ht="17.5">
      <c r="F79" s="108" t="s">
        <v>1589</v>
      </c>
      <c r="G79" s="108"/>
      <c r="H79" s="108"/>
      <c r="I79" s="108"/>
      <c r="J79" s="108"/>
      <c r="K79" s="108"/>
    </row>
    <row r="80" spans="6:11" ht="17.5">
      <c r="F80" s="108" t="s">
        <v>1590</v>
      </c>
      <c r="G80" s="108"/>
      <c r="H80" s="108"/>
      <c r="I80" s="108"/>
      <c r="J80" s="108"/>
      <c r="K80" s="108"/>
    </row>
    <row r="81" spans="6:11" ht="17.5">
      <c r="F81" s="108" t="s">
        <v>1591</v>
      </c>
      <c r="G81" s="108"/>
      <c r="H81" s="108"/>
      <c r="I81" s="108"/>
      <c r="J81" s="108"/>
      <c r="K81" s="108"/>
    </row>
    <row r="82" spans="6:11" ht="17.5">
      <c r="F82" s="108" t="s">
        <v>1592</v>
      </c>
      <c r="G82" s="108"/>
      <c r="H82" s="108"/>
      <c r="I82" s="108"/>
      <c r="J82" s="108"/>
      <c r="K82" s="108"/>
    </row>
    <row r="83" spans="6:11" ht="17.5">
      <c r="F83" s="108" t="s">
        <v>1593</v>
      </c>
      <c r="G83" s="108" t="s">
        <v>1594</v>
      </c>
      <c r="H83" s="108"/>
      <c r="I83" s="108"/>
      <c r="J83" s="108"/>
      <c r="K83" s="108"/>
    </row>
    <row r="84" spans="6:11" ht="17.5">
      <c r="F84" s="108" t="s">
        <v>1595</v>
      </c>
      <c r="G84" s="108" t="s">
        <v>1596</v>
      </c>
      <c r="H84" s="108"/>
      <c r="I84" s="108"/>
      <c r="J84" s="108"/>
      <c r="K84" s="108"/>
    </row>
    <row r="85" spans="6:11" ht="17.5">
      <c r="F85" s="108" t="s">
        <v>1597</v>
      </c>
      <c r="G85" s="108"/>
      <c r="H85" s="108"/>
      <c r="I85" s="108"/>
      <c r="J85" s="108"/>
      <c r="K85" s="108"/>
    </row>
    <row r="86" spans="6:11" ht="17.5">
      <c r="F86" s="108" t="s">
        <v>1598</v>
      </c>
      <c r="G86" s="108" t="s">
        <v>1599</v>
      </c>
      <c r="H86" s="108"/>
      <c r="I86" s="108"/>
      <c r="J86" s="108"/>
      <c r="K86" s="108"/>
    </row>
    <row r="87" spans="6:11" ht="17.5">
      <c r="F87" s="108" t="s">
        <v>1600</v>
      </c>
      <c r="G87" s="108" t="s">
        <v>1601</v>
      </c>
      <c r="H87" s="108"/>
      <c r="I87" s="108"/>
      <c r="J87" s="108"/>
      <c r="K87" s="108"/>
    </row>
    <row r="88" spans="6:11" ht="17.5">
      <c r="F88" s="108" t="s">
        <v>1602</v>
      </c>
      <c r="G88" s="108" t="s">
        <v>1603</v>
      </c>
      <c r="H88" s="108" t="s">
        <v>1604</v>
      </c>
      <c r="I88" s="108" t="s">
        <v>1605</v>
      </c>
      <c r="J88" s="177" t="s">
        <v>1606</v>
      </c>
      <c r="K88" s="178"/>
    </row>
    <row r="89" spans="6:11" ht="17.5">
      <c r="F89" s="108" t="s">
        <v>1607</v>
      </c>
      <c r="G89" s="108"/>
      <c r="H89" s="108"/>
      <c r="I89" s="108"/>
      <c r="J89" s="108"/>
      <c r="K89" s="108"/>
    </row>
    <row r="90" spans="6:11" ht="17.5">
      <c r="F90" s="108" t="s">
        <v>1608</v>
      </c>
      <c r="G90" s="108"/>
      <c r="H90" s="108"/>
      <c r="I90" s="108"/>
      <c r="J90" s="108"/>
      <c r="K90" s="108"/>
    </row>
    <row r="91" spans="6:11" ht="17.5">
      <c r="F91" s="108" t="s">
        <v>1609</v>
      </c>
      <c r="G91" s="108"/>
      <c r="H91" s="108"/>
      <c r="I91" s="108"/>
      <c r="J91" s="108"/>
      <c r="K91" s="108"/>
    </row>
    <row r="92" spans="6:11" ht="17.5">
      <c r="F92" s="108" t="s">
        <v>1610</v>
      </c>
      <c r="G92" s="108" t="s">
        <v>1611</v>
      </c>
      <c r="H92" s="108"/>
      <c r="I92" s="108"/>
      <c r="J92" s="108"/>
      <c r="K92" s="108"/>
    </row>
    <row r="93" spans="6:11" ht="17.5">
      <c r="F93" s="108" t="s">
        <v>1612</v>
      </c>
      <c r="G93" s="108" t="s">
        <v>1613</v>
      </c>
      <c r="H93" s="108"/>
      <c r="I93" s="108"/>
      <c r="J93" s="108"/>
      <c r="K93" s="108"/>
    </row>
    <row r="94" spans="6:11" ht="17.5">
      <c r="F94" s="108" t="s">
        <v>1614</v>
      </c>
      <c r="G94" s="108" t="s">
        <v>1615</v>
      </c>
      <c r="H94" s="108"/>
      <c r="I94" s="108"/>
      <c r="J94" s="108"/>
      <c r="K94" s="108"/>
    </row>
    <row r="95" spans="6:11" ht="17.5">
      <c r="F95" s="108" t="s">
        <v>1616</v>
      </c>
      <c r="G95" s="108" t="s">
        <v>1617</v>
      </c>
      <c r="H95" s="108" t="s">
        <v>1618</v>
      </c>
      <c r="I95" s="108" t="s">
        <v>1619</v>
      </c>
      <c r="J95" s="108" t="s">
        <v>1620</v>
      </c>
      <c r="K95" s="108"/>
    </row>
    <row r="96" spans="6:11" ht="17.5">
      <c r="F96" s="108" t="s">
        <v>1621</v>
      </c>
      <c r="G96" s="108"/>
      <c r="H96" s="108"/>
      <c r="I96" s="108"/>
      <c r="J96" s="108"/>
      <c r="K96" s="108"/>
    </row>
    <row r="97" spans="6:11" ht="17.5">
      <c r="F97" s="108" t="s">
        <v>1622</v>
      </c>
      <c r="G97" s="108"/>
      <c r="H97" s="108"/>
      <c r="I97" s="108"/>
      <c r="J97" s="108"/>
      <c r="K97" s="108"/>
    </row>
    <row r="98" spans="6:11" ht="17.5">
      <c r="F98" s="108" t="s">
        <v>1623</v>
      </c>
      <c r="G98" s="108" t="s">
        <v>1624</v>
      </c>
      <c r="H98" s="108"/>
      <c r="I98" s="108"/>
      <c r="J98" s="108"/>
      <c r="K98" s="108"/>
    </row>
    <row r="99" spans="6:11" ht="17.5">
      <c r="F99" s="108" t="s">
        <v>1625</v>
      </c>
      <c r="G99" s="108"/>
      <c r="H99" s="108"/>
      <c r="I99" s="108"/>
      <c r="J99" s="108"/>
      <c r="K99" s="108"/>
    </row>
    <row r="100" spans="6:11" ht="17.5">
      <c r="F100" s="108" t="s">
        <v>1626</v>
      </c>
      <c r="G100" s="108"/>
      <c r="H100" s="108"/>
      <c r="I100" s="108"/>
      <c r="J100" s="108"/>
      <c r="K100" s="108"/>
    </row>
    <row r="101" spans="6:11" ht="17.5">
      <c r="F101" s="108" t="s">
        <v>1627</v>
      </c>
      <c r="G101" s="108"/>
      <c r="H101" s="108"/>
      <c r="I101" s="108"/>
      <c r="J101" s="108"/>
      <c r="K101" s="108"/>
    </row>
    <row r="102" spans="6:11" ht="17.5">
      <c r="F102" s="108" t="s">
        <v>1628</v>
      </c>
      <c r="G102" s="108"/>
      <c r="H102" s="108"/>
      <c r="I102" s="108"/>
      <c r="J102" s="108"/>
      <c r="K102" s="108"/>
    </row>
    <row r="103" spans="6:11" ht="17.5">
      <c r="F103" s="108" t="s">
        <v>1629</v>
      </c>
      <c r="G103" s="108" t="s">
        <v>1630</v>
      </c>
      <c r="H103" s="108" t="s">
        <v>1631</v>
      </c>
      <c r="I103" s="108" t="s">
        <v>1632</v>
      </c>
      <c r="J103" s="108"/>
      <c r="K103" s="108"/>
    </row>
    <row r="104" spans="6:11" ht="17.5">
      <c r="F104" s="108" t="s">
        <v>1633</v>
      </c>
      <c r="G104" s="108" t="s">
        <v>1634</v>
      </c>
      <c r="H104" s="108"/>
      <c r="I104" s="108"/>
      <c r="J104" s="108"/>
      <c r="K104" s="108"/>
    </row>
    <row r="105" spans="6:11" ht="17.5">
      <c r="F105" s="108" t="s">
        <v>83</v>
      </c>
      <c r="G105" s="108"/>
      <c r="H105" s="108"/>
      <c r="I105" s="108"/>
      <c r="J105" s="108"/>
      <c r="K105" s="108"/>
    </row>
    <row r="106" spans="6:11" ht="17.5">
      <c r="F106" s="108" t="s">
        <v>1635</v>
      </c>
      <c r="G106" s="108"/>
      <c r="H106" s="108"/>
      <c r="I106" s="108"/>
      <c r="J106" s="108"/>
      <c r="K106" s="108"/>
    </row>
    <row r="107" spans="6:11" ht="17.5">
      <c r="F107" s="108" t="s">
        <v>1636</v>
      </c>
      <c r="G107" s="108"/>
      <c r="H107" s="108"/>
      <c r="I107" s="108"/>
      <c r="J107" s="108"/>
      <c r="K107" s="108"/>
    </row>
    <row r="108" spans="6:11" ht="17.5">
      <c r="F108" s="108" t="s">
        <v>1637</v>
      </c>
      <c r="G108" s="108"/>
      <c r="H108" s="108"/>
      <c r="I108" s="108"/>
      <c r="J108" s="108"/>
      <c r="K108" s="108"/>
    </row>
    <row r="109" spans="6:11" ht="17.5">
      <c r="F109" s="108" t="s">
        <v>1638</v>
      </c>
      <c r="G109" s="108"/>
      <c r="H109" s="108"/>
      <c r="I109" s="108"/>
      <c r="J109" s="108"/>
      <c r="K109" s="108"/>
    </row>
    <row r="110" spans="6:11" ht="17.5">
      <c r="F110" s="108" t="s">
        <v>1639</v>
      </c>
      <c r="G110" s="108" t="s">
        <v>1640</v>
      </c>
      <c r="H110" s="108" t="s">
        <v>1641</v>
      </c>
      <c r="I110" s="108" t="s">
        <v>1642</v>
      </c>
      <c r="J110" s="108"/>
      <c r="K110" s="108"/>
    </row>
    <row r="111" spans="6:11" ht="17.5">
      <c r="F111" s="108" t="s">
        <v>1643</v>
      </c>
      <c r="G111" s="108" t="s">
        <v>1644</v>
      </c>
      <c r="H111" s="108" t="s">
        <v>1645</v>
      </c>
      <c r="I111" s="108" t="s">
        <v>1646</v>
      </c>
      <c r="J111" s="108"/>
      <c r="K111" s="108"/>
    </row>
    <row r="112" spans="6:11" ht="17.5">
      <c r="F112" s="108" t="s">
        <v>1647</v>
      </c>
      <c r="G112" s="108" t="s">
        <v>1585</v>
      </c>
      <c r="H112" s="108" t="s">
        <v>1586</v>
      </c>
      <c r="I112" s="108"/>
      <c r="J112" s="108"/>
      <c r="K112" s="108"/>
    </row>
    <row r="113" spans="6:11" ht="17.5">
      <c r="F113" s="108" t="s">
        <v>1648</v>
      </c>
      <c r="G113" s="108"/>
      <c r="H113" s="108"/>
      <c r="I113" s="108"/>
      <c r="J113" s="108"/>
      <c r="K113" s="108"/>
    </row>
    <row r="114" spans="6:11" ht="17.5">
      <c r="F114" s="108" t="s">
        <v>1649</v>
      </c>
      <c r="G114" s="108" t="s">
        <v>1650</v>
      </c>
      <c r="H114" s="108"/>
      <c r="I114" s="108"/>
      <c r="J114" s="108"/>
      <c r="K114" s="108"/>
    </row>
    <row r="115" spans="6:11" ht="17.5">
      <c r="F115" s="108" t="s">
        <v>1651</v>
      </c>
      <c r="G115" s="108"/>
      <c r="H115" s="108"/>
      <c r="I115" s="108"/>
      <c r="J115" s="108"/>
      <c r="K115" s="108"/>
    </row>
    <row r="116" spans="6:11" ht="17.5">
      <c r="F116" s="177" t="s">
        <v>1652</v>
      </c>
      <c r="G116" s="178"/>
      <c r="H116" s="108"/>
      <c r="I116" s="108"/>
      <c r="J116" s="108"/>
      <c r="K116" s="108"/>
    </row>
    <row r="117" spans="6:11" ht="17.5">
      <c r="F117" s="108" t="s">
        <v>1653</v>
      </c>
      <c r="G117" s="108"/>
      <c r="H117" s="108"/>
      <c r="I117" s="108"/>
      <c r="J117" s="108"/>
      <c r="K117" s="108"/>
    </row>
    <row r="118" spans="6:11" ht="17.5">
      <c r="F118" s="108" t="s">
        <v>1654</v>
      </c>
      <c r="G118" s="108" t="s">
        <v>1655</v>
      </c>
      <c r="H118" s="108"/>
      <c r="I118" s="108"/>
      <c r="J118" s="108"/>
      <c r="K118" s="108"/>
    </row>
    <row r="119" spans="6:11" ht="17.5">
      <c r="F119" s="108" t="s">
        <v>1656</v>
      </c>
      <c r="G119" s="108" t="s">
        <v>1657</v>
      </c>
      <c r="H119" s="108"/>
      <c r="I119" s="108"/>
      <c r="J119" s="108"/>
      <c r="K119" s="108"/>
    </row>
    <row r="120" spans="6:11" ht="17.5">
      <c r="F120" s="108" t="s">
        <v>477</v>
      </c>
      <c r="G120" s="108" t="s">
        <v>450</v>
      </c>
      <c r="H120" s="108"/>
      <c r="I120" s="108"/>
      <c r="J120" s="108"/>
      <c r="K120" s="108"/>
    </row>
    <row r="121" spans="6:11" ht="17.5">
      <c r="F121" s="108" t="s">
        <v>44</v>
      </c>
      <c r="G121" s="108" t="s">
        <v>1658</v>
      </c>
      <c r="H121" s="124"/>
      <c r="I121" s="108"/>
      <c r="J121" s="108"/>
      <c r="K121" s="108"/>
    </row>
    <row r="122" spans="6:11" ht="17.5">
      <c r="F122" s="108" t="s">
        <v>1659</v>
      </c>
      <c r="G122" s="108"/>
      <c r="H122" s="108"/>
      <c r="I122" s="108"/>
      <c r="J122" s="108"/>
      <c r="K122" s="108"/>
    </row>
    <row r="123" spans="6:11" ht="17.5">
      <c r="F123" s="108" t="s">
        <v>1660</v>
      </c>
      <c r="G123" s="108" t="s">
        <v>1661</v>
      </c>
      <c r="H123" s="108"/>
      <c r="I123" s="108"/>
      <c r="J123" s="108"/>
      <c r="K123" s="108"/>
    </row>
    <row r="124" spans="6:11" ht="17.5">
      <c r="F124" s="108" t="s">
        <v>1662</v>
      </c>
      <c r="G124" s="108"/>
      <c r="H124" s="108"/>
      <c r="I124" s="108"/>
      <c r="J124" s="108"/>
      <c r="K124" s="108"/>
    </row>
    <row r="125" spans="6:11" ht="17.5">
      <c r="F125" s="108" t="s">
        <v>1663</v>
      </c>
      <c r="G125" s="108"/>
      <c r="H125" s="108"/>
      <c r="I125" s="108"/>
      <c r="J125" s="108"/>
      <c r="K125" s="108"/>
    </row>
    <row r="126" spans="6:11" ht="17.5">
      <c r="F126" s="108" t="s">
        <v>653</v>
      </c>
      <c r="G126" s="108" t="s">
        <v>37</v>
      </c>
      <c r="H126" s="124"/>
      <c r="I126" s="108"/>
      <c r="J126" s="108"/>
      <c r="K126" s="108"/>
    </row>
    <row r="127" spans="6:11" ht="17.5">
      <c r="F127" s="108" t="s">
        <v>1664</v>
      </c>
      <c r="G127" s="108" t="s">
        <v>1665</v>
      </c>
      <c r="H127" s="108"/>
      <c r="I127" s="108"/>
      <c r="J127" s="108"/>
      <c r="K127" s="108"/>
    </row>
    <row r="128" spans="6:11" ht="17.5">
      <c r="F128" s="108" t="s">
        <v>454</v>
      </c>
      <c r="G128" s="108"/>
      <c r="H128" s="108"/>
      <c r="I128" s="108"/>
      <c r="J128" s="108"/>
      <c r="K128" s="108"/>
    </row>
    <row r="129" spans="6:11" ht="17.5">
      <c r="F129" s="108" t="s">
        <v>1666</v>
      </c>
      <c r="G129" s="108"/>
      <c r="H129" s="108"/>
      <c r="I129" s="108"/>
      <c r="J129" s="108"/>
      <c r="K129" s="108"/>
    </row>
    <row r="130" spans="6:11" ht="17.5">
      <c r="F130" s="108" t="s">
        <v>1667</v>
      </c>
      <c r="G130" s="108"/>
      <c r="H130" s="108"/>
      <c r="I130" s="108"/>
      <c r="J130" s="108"/>
      <c r="K130" s="108"/>
    </row>
    <row r="131" spans="6:11" ht="17.5">
      <c r="F131" s="108" t="s">
        <v>1668</v>
      </c>
      <c r="G131" s="108"/>
      <c r="H131" s="108"/>
      <c r="I131" s="108"/>
      <c r="J131" s="108"/>
      <c r="K131" s="108"/>
    </row>
    <row r="132" spans="6:11" ht="17.5">
      <c r="F132" s="108" t="s">
        <v>1669</v>
      </c>
      <c r="G132" s="108"/>
      <c r="H132" s="108"/>
      <c r="I132" s="108"/>
      <c r="J132" s="108"/>
      <c r="K132" s="108"/>
    </row>
    <row r="133" spans="6:11" ht="17.5">
      <c r="F133" s="108" t="s">
        <v>1670</v>
      </c>
      <c r="G133" s="108"/>
      <c r="H133" s="108"/>
      <c r="I133" s="108"/>
      <c r="J133" s="108"/>
      <c r="K133" s="108"/>
    </row>
    <row r="134" spans="6:11" ht="17.5">
      <c r="F134" s="108" t="s">
        <v>1671</v>
      </c>
      <c r="G134" s="108"/>
      <c r="H134" s="108"/>
      <c r="I134" s="108"/>
      <c r="J134" s="108"/>
      <c r="K134" s="108"/>
    </row>
    <row r="135" spans="6:11" ht="17.5">
      <c r="F135" s="108" t="s">
        <v>1672</v>
      </c>
      <c r="G135" s="108"/>
      <c r="H135" s="108"/>
      <c r="I135" s="108"/>
      <c r="J135" s="108"/>
      <c r="K135" s="108"/>
    </row>
    <row r="136" spans="6:11" ht="17.5">
      <c r="F136" s="108" t="s">
        <v>1673</v>
      </c>
      <c r="G136" s="108" t="s">
        <v>1674</v>
      </c>
      <c r="H136" s="108"/>
      <c r="I136" s="108"/>
      <c r="J136" s="108"/>
      <c r="K136" s="108"/>
    </row>
    <row r="137" spans="6:11" ht="17.5">
      <c r="F137" s="108" t="s">
        <v>1675</v>
      </c>
      <c r="G137" s="108"/>
      <c r="H137" s="108"/>
      <c r="I137" s="108"/>
      <c r="J137" s="108"/>
      <c r="K137" s="108"/>
    </row>
    <row r="138" spans="6:11" ht="17.5">
      <c r="F138" s="108" t="s">
        <v>1676</v>
      </c>
      <c r="G138" s="108" t="s">
        <v>1677</v>
      </c>
      <c r="H138" s="108"/>
      <c r="I138" s="108"/>
      <c r="J138" s="108"/>
      <c r="K138" s="108"/>
    </row>
    <row r="139" spans="6:11" ht="17.5">
      <c r="F139" s="108" t="s">
        <v>1678</v>
      </c>
      <c r="G139" s="108"/>
      <c r="H139" s="108"/>
      <c r="I139" s="108"/>
      <c r="J139" s="108"/>
      <c r="K139" s="108"/>
    </row>
    <row r="140" spans="6:11" ht="17.5">
      <c r="F140" s="108" t="s">
        <v>1679</v>
      </c>
      <c r="G140" s="108" t="s">
        <v>1680</v>
      </c>
      <c r="H140" s="108"/>
      <c r="I140" s="108"/>
      <c r="J140" s="108"/>
      <c r="K140" s="108"/>
    </row>
    <row r="141" spans="6:11" ht="17.5">
      <c r="F141" s="108" t="s">
        <v>1681</v>
      </c>
      <c r="G141" s="108" t="s">
        <v>1682</v>
      </c>
      <c r="H141" s="108" t="s">
        <v>1683</v>
      </c>
      <c r="I141" s="108" t="s">
        <v>1684</v>
      </c>
      <c r="J141" s="108"/>
      <c r="K141" s="108"/>
    </row>
    <row r="142" spans="6:11" ht="17.5">
      <c r="F142" s="108" t="s">
        <v>1685</v>
      </c>
      <c r="G142" s="108"/>
      <c r="H142" s="108"/>
      <c r="I142" s="108"/>
      <c r="J142" s="108"/>
      <c r="K142" s="108"/>
    </row>
    <row r="143" spans="6:11" ht="17.5">
      <c r="F143" s="108" t="s">
        <v>1686</v>
      </c>
      <c r="G143" s="108"/>
      <c r="H143" s="108"/>
      <c r="I143" s="108"/>
      <c r="J143" s="108"/>
      <c r="K143" s="108"/>
    </row>
    <row r="144" spans="6:11" ht="17.5">
      <c r="F144" s="108" t="s">
        <v>1687</v>
      </c>
      <c r="G144" s="108"/>
      <c r="H144" s="108"/>
      <c r="I144" s="108"/>
      <c r="J144" s="108"/>
      <c r="K144" s="108"/>
    </row>
    <row r="145" spans="6:11" ht="17.5">
      <c r="F145" s="108" t="s">
        <v>1688</v>
      </c>
      <c r="G145" s="108"/>
      <c r="H145" s="108"/>
      <c r="I145" s="108"/>
      <c r="J145" s="108"/>
      <c r="K145" s="108"/>
    </row>
    <row r="146" spans="6:11" ht="17.5">
      <c r="F146" s="108" t="s">
        <v>1689</v>
      </c>
      <c r="G146" s="108"/>
      <c r="H146" s="108"/>
      <c r="I146" s="108"/>
      <c r="J146" s="108"/>
      <c r="K146" s="108"/>
    </row>
    <row r="147" spans="6:11" ht="17.5">
      <c r="F147" s="108" t="s">
        <v>1690</v>
      </c>
      <c r="G147" s="108"/>
      <c r="H147" s="108"/>
      <c r="I147" s="108"/>
      <c r="J147" s="108"/>
      <c r="K147" s="108"/>
    </row>
    <row r="148" spans="6:11" ht="17.5">
      <c r="F148" s="108" t="s">
        <v>1691</v>
      </c>
      <c r="G148" s="108"/>
      <c r="H148" s="108"/>
      <c r="I148" s="108"/>
      <c r="J148" s="108"/>
      <c r="K148" s="108"/>
    </row>
    <row r="149" spans="6:11" ht="17.5">
      <c r="F149" s="108" t="s">
        <v>1692</v>
      </c>
      <c r="G149" s="108"/>
      <c r="H149" s="108"/>
      <c r="I149" s="108"/>
      <c r="J149" s="108"/>
      <c r="K149" s="108"/>
    </row>
    <row r="150" spans="6:11" ht="17.5">
      <c r="F150" s="108" t="s">
        <v>1693</v>
      </c>
      <c r="G150" s="108" t="s">
        <v>1694</v>
      </c>
      <c r="H150" s="108"/>
      <c r="I150" s="108"/>
      <c r="J150" s="108"/>
      <c r="K150" s="108"/>
    </row>
    <row r="151" spans="6:11" ht="17.5">
      <c r="F151" s="108" t="s">
        <v>1695</v>
      </c>
      <c r="G151" s="108"/>
      <c r="H151" s="108"/>
      <c r="I151" s="108"/>
      <c r="J151" s="108"/>
      <c r="K151" s="108"/>
    </row>
    <row r="152" spans="6:11" ht="17.5">
      <c r="F152" s="108" t="s">
        <v>1696</v>
      </c>
      <c r="G152" s="108"/>
      <c r="H152" s="108"/>
      <c r="I152" s="108"/>
      <c r="J152" s="108"/>
      <c r="K152" s="108"/>
    </row>
    <row r="153" spans="6:11" ht="17.5">
      <c r="F153" s="108" t="s">
        <v>1697</v>
      </c>
      <c r="G153" s="108"/>
      <c r="H153" s="108"/>
      <c r="I153" s="108"/>
      <c r="J153" s="108"/>
      <c r="K153" s="108"/>
    </row>
    <row r="154" spans="6:11" ht="17.5">
      <c r="F154" s="108" t="s">
        <v>1698</v>
      </c>
      <c r="G154" s="108" t="s">
        <v>1699</v>
      </c>
      <c r="H154" s="108" t="s">
        <v>1700</v>
      </c>
      <c r="I154" s="108"/>
      <c r="J154" s="108"/>
      <c r="K154" s="108"/>
    </row>
    <row r="155" spans="6:11" ht="17.5">
      <c r="F155" s="108" t="s">
        <v>1701</v>
      </c>
      <c r="G155" s="109" t="s">
        <v>1702</v>
      </c>
      <c r="H155" s="108" t="s">
        <v>1703</v>
      </c>
      <c r="I155" s="108" t="s">
        <v>1704</v>
      </c>
      <c r="J155" s="108"/>
      <c r="K155" s="108"/>
    </row>
    <row r="156" spans="6:11" ht="17.5">
      <c r="F156" s="108" t="s">
        <v>1705</v>
      </c>
      <c r="G156" s="108"/>
      <c r="H156" s="108"/>
      <c r="I156" s="108"/>
      <c r="J156" s="108"/>
      <c r="K156" s="108"/>
    </row>
    <row r="157" spans="6:11" ht="17.5">
      <c r="F157" s="108" t="s">
        <v>1706</v>
      </c>
      <c r="G157" s="108"/>
      <c r="H157" s="108"/>
      <c r="I157" s="108"/>
      <c r="J157" s="108"/>
      <c r="K157" s="108"/>
    </row>
    <row r="158" spans="6:11" ht="17.5">
      <c r="F158" s="108" t="s">
        <v>1707</v>
      </c>
      <c r="G158" s="108"/>
      <c r="H158" s="108"/>
      <c r="I158" s="108"/>
      <c r="J158" s="108"/>
      <c r="K158" s="108"/>
    </row>
    <row r="159" spans="6:11" ht="17.5">
      <c r="F159" s="108" t="s">
        <v>1708</v>
      </c>
      <c r="G159" s="108"/>
      <c r="H159" s="108"/>
      <c r="I159" s="108"/>
      <c r="J159" s="108"/>
      <c r="K159" s="108"/>
    </row>
    <row r="160" spans="6:11" ht="17.5">
      <c r="F160" s="108" t="s">
        <v>1709</v>
      </c>
      <c r="G160" s="108" t="s">
        <v>1710</v>
      </c>
      <c r="H160" s="108"/>
      <c r="I160" s="108"/>
      <c r="J160" s="108"/>
      <c r="K160" s="108"/>
    </row>
    <row r="161" spans="6:11" ht="17.5">
      <c r="F161" s="108" t="s">
        <v>1711</v>
      </c>
      <c r="G161" s="108"/>
      <c r="H161" s="108"/>
      <c r="I161" s="108"/>
      <c r="J161" s="108"/>
      <c r="K161" s="108"/>
    </row>
    <row r="162" spans="6:11" ht="17.5">
      <c r="F162" s="108" t="s">
        <v>208</v>
      </c>
      <c r="G162" s="108" t="s">
        <v>1712</v>
      </c>
      <c r="H162" s="108" t="s">
        <v>1713</v>
      </c>
      <c r="I162" s="108"/>
      <c r="J162" s="108"/>
      <c r="K162" s="108"/>
    </row>
    <row r="163" spans="6:11" ht="17.5">
      <c r="F163" s="108" t="s">
        <v>1714</v>
      </c>
      <c r="G163" s="108"/>
      <c r="H163" s="108"/>
      <c r="I163" s="108"/>
      <c r="J163" s="108"/>
      <c r="K163" s="108"/>
    </row>
    <row r="164" spans="6:11" ht="17.5">
      <c r="F164" s="108" t="s">
        <v>1715</v>
      </c>
      <c r="G164" s="108"/>
      <c r="H164" s="108"/>
      <c r="I164" s="108"/>
      <c r="J164" s="108"/>
      <c r="K164" s="108"/>
    </row>
    <row r="165" spans="6:11" ht="17.5">
      <c r="F165" s="108" t="s">
        <v>1716</v>
      </c>
      <c r="G165" s="108"/>
      <c r="H165" s="108"/>
      <c r="I165" s="108"/>
      <c r="J165" s="108"/>
      <c r="K165" s="108"/>
    </row>
    <row r="166" spans="6:11" ht="17.5">
      <c r="F166" s="108" t="s">
        <v>1717</v>
      </c>
      <c r="G166" s="108"/>
      <c r="H166" s="108"/>
      <c r="I166" s="108"/>
      <c r="J166" s="108"/>
      <c r="K166" s="108"/>
    </row>
    <row r="167" spans="6:11" ht="17.5">
      <c r="F167" s="108" t="s">
        <v>1718</v>
      </c>
      <c r="G167" s="108" t="s">
        <v>1719</v>
      </c>
      <c r="H167" s="108" t="s">
        <v>1720</v>
      </c>
      <c r="I167" s="108" t="s">
        <v>1721</v>
      </c>
      <c r="J167" s="108" t="s">
        <v>1722</v>
      </c>
      <c r="K167" s="108" t="s">
        <v>1723</v>
      </c>
    </row>
    <row r="168" spans="6:11" ht="17.5">
      <c r="F168" s="108" t="s">
        <v>1724</v>
      </c>
      <c r="G168" s="108"/>
      <c r="H168" s="108"/>
      <c r="I168" s="108"/>
      <c r="J168" s="108"/>
      <c r="K168" s="108"/>
    </row>
    <row r="169" spans="6:11" ht="17.5">
      <c r="F169" s="108" t="s">
        <v>1725</v>
      </c>
      <c r="G169" s="108" t="s">
        <v>1726</v>
      </c>
      <c r="H169" s="108"/>
      <c r="I169" s="108"/>
      <c r="J169" s="108"/>
      <c r="K169" s="108"/>
    </row>
    <row r="170" spans="6:11" ht="17.5">
      <c r="F170" s="108" t="s">
        <v>525</v>
      </c>
      <c r="G170" s="108"/>
      <c r="H170" s="108"/>
      <c r="I170" s="108"/>
      <c r="J170" s="108"/>
      <c r="K170" s="108"/>
    </row>
    <row r="171" spans="6:11" ht="17.5">
      <c r="F171" s="108" t="s">
        <v>1727</v>
      </c>
      <c r="G171" s="108"/>
      <c r="H171" s="108"/>
      <c r="I171" s="108"/>
      <c r="J171" s="108"/>
      <c r="K171" s="108"/>
    </row>
    <row r="172" spans="6:11" ht="17.5">
      <c r="F172" s="108" t="s">
        <v>1728</v>
      </c>
      <c r="G172" s="108" t="s">
        <v>1729</v>
      </c>
      <c r="H172" s="108"/>
      <c r="I172" s="108"/>
      <c r="J172" s="108"/>
      <c r="K172" s="108"/>
    </row>
    <row r="173" spans="6:11" ht="17.5">
      <c r="F173" s="108" t="s">
        <v>1730</v>
      </c>
      <c r="G173" s="108"/>
      <c r="H173" s="108"/>
      <c r="I173" s="108"/>
      <c r="J173" s="108"/>
      <c r="K173" s="108"/>
    </row>
    <row r="174" spans="6:11" ht="17.5">
      <c r="F174" s="108" t="s">
        <v>1731</v>
      </c>
      <c r="G174" s="108" t="s">
        <v>1732</v>
      </c>
      <c r="H174" s="108" t="s">
        <v>1733</v>
      </c>
      <c r="I174" s="108" t="s">
        <v>1734</v>
      </c>
      <c r="J174" s="108"/>
      <c r="K174" s="108"/>
    </row>
    <row r="175" spans="6:11" ht="17.5">
      <c r="F175" s="108" t="s">
        <v>1735</v>
      </c>
      <c r="G175" s="108"/>
      <c r="H175" s="108"/>
      <c r="I175" s="108"/>
      <c r="J175" s="108"/>
      <c r="K175" s="108"/>
    </row>
    <row r="176" spans="6:11" ht="17.5">
      <c r="F176" s="108" t="s">
        <v>1736</v>
      </c>
      <c r="G176" s="108" t="s">
        <v>1737</v>
      </c>
      <c r="H176" s="108"/>
      <c r="I176" s="108"/>
      <c r="J176" s="108"/>
      <c r="K176" s="108"/>
    </row>
    <row r="177" spans="6:11" ht="17.5">
      <c r="F177" s="108" t="s">
        <v>1738</v>
      </c>
      <c r="G177" s="108"/>
      <c r="H177" s="108"/>
      <c r="I177" s="108"/>
      <c r="J177" s="108"/>
      <c r="K177" s="108"/>
    </row>
    <row r="178" spans="6:11" ht="17.5">
      <c r="F178" s="108" t="s">
        <v>532</v>
      </c>
      <c r="G178" s="108" t="s">
        <v>1739</v>
      </c>
      <c r="H178" s="108"/>
      <c r="I178" s="108"/>
      <c r="J178" s="108"/>
      <c r="K178" s="108"/>
    </row>
    <row r="179" spans="6:11" ht="17.5">
      <c r="F179" s="108" t="s">
        <v>1740</v>
      </c>
      <c r="G179" s="108" t="s">
        <v>1741</v>
      </c>
      <c r="H179" s="108"/>
      <c r="I179" s="108"/>
      <c r="J179" s="108"/>
      <c r="K179" s="108"/>
    </row>
    <row r="180" spans="6:11" ht="17.5">
      <c r="F180" s="108" t="s">
        <v>1742</v>
      </c>
      <c r="G180" s="108"/>
      <c r="H180" s="108"/>
      <c r="I180" s="108"/>
      <c r="J180" s="108"/>
      <c r="K180" s="108"/>
    </row>
    <row r="181" spans="6:11" ht="17.5">
      <c r="F181" s="108" t="s">
        <v>911</v>
      </c>
      <c r="G181" s="108" t="s">
        <v>1743</v>
      </c>
      <c r="H181" s="108"/>
      <c r="I181" s="108"/>
      <c r="J181" s="108"/>
      <c r="K181" s="108"/>
    </row>
    <row r="182" spans="6:11" ht="17.5">
      <c r="F182" s="108" t="s">
        <v>773</v>
      </c>
      <c r="G182" s="108"/>
      <c r="H182" s="108"/>
      <c r="I182" s="108"/>
      <c r="J182" s="108"/>
      <c r="K182" s="108"/>
    </row>
    <row r="183" spans="6:11" ht="17.5">
      <c r="F183" s="108" t="s">
        <v>1744</v>
      </c>
      <c r="G183" s="108"/>
      <c r="H183" s="108"/>
      <c r="I183" s="108"/>
      <c r="J183" s="108"/>
      <c r="K183" s="108"/>
    </row>
    <row r="184" spans="6:11" ht="17.5">
      <c r="F184" s="108" t="s">
        <v>1745</v>
      </c>
      <c r="G184" s="108"/>
      <c r="H184" s="108"/>
      <c r="I184" s="108"/>
      <c r="J184" s="108"/>
      <c r="K184" s="108"/>
    </row>
    <row r="185" spans="6:11" ht="17.5">
      <c r="F185" s="108" t="s">
        <v>1746</v>
      </c>
      <c r="G185" s="108"/>
      <c r="H185" s="108"/>
      <c r="I185" s="108"/>
      <c r="J185" s="108"/>
      <c r="K185" s="108"/>
    </row>
    <row r="186" spans="6:11" ht="17.5">
      <c r="F186" s="108" t="s">
        <v>1747</v>
      </c>
      <c r="G186" s="108"/>
      <c r="H186" s="108"/>
      <c r="I186" s="108"/>
      <c r="J186" s="108"/>
      <c r="K186" s="108"/>
    </row>
    <row r="187" spans="6:11" ht="17.5">
      <c r="F187" s="108" t="s">
        <v>1748</v>
      </c>
      <c r="G187" s="108"/>
      <c r="H187" s="108"/>
      <c r="I187" s="108"/>
      <c r="J187" s="108"/>
      <c r="K187" s="108"/>
    </row>
    <row r="188" spans="6:11" ht="17.5">
      <c r="F188" s="108" t="s">
        <v>1749</v>
      </c>
      <c r="G188" s="108"/>
      <c r="H188" s="108"/>
      <c r="I188" s="108"/>
      <c r="J188" s="108"/>
      <c r="K188" s="108"/>
    </row>
    <row r="189" spans="6:11" ht="17.5">
      <c r="F189" s="108" t="s">
        <v>1750</v>
      </c>
      <c r="G189" s="108"/>
      <c r="H189" s="108"/>
      <c r="I189" s="108"/>
      <c r="J189" s="108"/>
      <c r="K189" s="108"/>
    </row>
    <row r="190" spans="6:11" ht="17.5">
      <c r="F190" s="108" t="s">
        <v>1751</v>
      </c>
      <c r="G190" s="108"/>
      <c r="H190" s="108"/>
      <c r="I190" s="108"/>
      <c r="J190" s="108"/>
      <c r="K190" s="108"/>
    </row>
    <row r="191" spans="6:11" ht="17.5">
      <c r="F191" s="108" t="s">
        <v>1752</v>
      </c>
      <c r="G191" s="108"/>
      <c r="H191" s="108"/>
      <c r="I191" s="108"/>
      <c r="J191" s="108"/>
      <c r="K191" s="108"/>
    </row>
    <row r="192" spans="6:11" ht="17.5">
      <c r="F192" s="108" t="s">
        <v>1753</v>
      </c>
      <c r="G192" s="108"/>
      <c r="H192" s="108"/>
      <c r="I192" s="108"/>
      <c r="J192" s="108"/>
      <c r="K192" s="108"/>
    </row>
    <row r="193" spans="6:11" ht="17.5">
      <c r="F193" s="108" t="s">
        <v>1754</v>
      </c>
      <c r="G193" s="108"/>
      <c r="H193" s="108"/>
      <c r="I193" s="108"/>
      <c r="J193" s="108"/>
      <c r="K193" s="108"/>
    </row>
    <row r="194" spans="6:11" ht="17.5">
      <c r="F194" s="108" t="s">
        <v>1755</v>
      </c>
      <c r="G194" s="108" t="s">
        <v>1756</v>
      </c>
      <c r="H194" s="108"/>
      <c r="I194" s="108"/>
      <c r="J194" s="108"/>
      <c r="K194" s="108"/>
    </row>
    <row r="195" spans="6:11" ht="17.5">
      <c r="F195" s="108" t="s">
        <v>1757</v>
      </c>
      <c r="G195" s="108"/>
      <c r="H195" s="108"/>
      <c r="I195" s="108"/>
      <c r="J195" s="108"/>
      <c r="K195" s="108"/>
    </row>
    <row r="196" spans="6:11" ht="17.5">
      <c r="F196" s="108" t="s">
        <v>1758</v>
      </c>
      <c r="G196" s="108" t="s">
        <v>1759</v>
      </c>
      <c r="H196" s="108"/>
      <c r="I196" s="108"/>
      <c r="J196" s="108"/>
      <c r="K196" s="108"/>
    </row>
    <row r="197" spans="6:11" ht="17.5">
      <c r="F197" s="108" t="s">
        <v>1760</v>
      </c>
      <c r="G197" s="108"/>
      <c r="H197" s="108"/>
      <c r="I197" s="108"/>
      <c r="J197" s="108"/>
      <c r="K197" s="108"/>
    </row>
    <row r="198" spans="6:11" ht="17.5">
      <c r="F198" s="108" t="s">
        <v>1761</v>
      </c>
      <c r="G198" s="108"/>
      <c r="H198" s="108"/>
      <c r="I198" s="108"/>
      <c r="J198" s="108"/>
      <c r="K198" s="108"/>
    </row>
    <row r="199" spans="6:11" ht="17.5">
      <c r="F199" s="108" t="s">
        <v>1762</v>
      </c>
      <c r="G199" s="108"/>
      <c r="H199" s="108"/>
      <c r="I199" s="108"/>
      <c r="J199" s="108"/>
      <c r="K199" s="108"/>
    </row>
    <row r="200" spans="6:11" ht="17.5">
      <c r="F200" s="108" t="s">
        <v>59</v>
      </c>
      <c r="G200" s="108" t="s">
        <v>1763</v>
      </c>
      <c r="H200" s="108"/>
      <c r="I200" s="108"/>
      <c r="J200" s="108"/>
      <c r="K200" s="108"/>
    </row>
  </sheetData>
  <mergeCells count="3">
    <mergeCell ref="G76:H76"/>
    <mergeCell ref="J88:K88"/>
    <mergeCell ref="F116:G116"/>
  </mergeCells>
  <phoneticPr fontId="5"/>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3"/>
  <sheetViews>
    <sheetView showGridLines="0" view="pageBreakPreview" topLeftCell="A97" zoomScale="90" zoomScaleNormal="85" zoomScaleSheetLayoutView="90" workbookViewId="0">
      <selection activeCell="G122" sqref="G122"/>
    </sheetView>
  </sheetViews>
  <sheetFormatPr defaultRowHeight="13"/>
  <cols>
    <col min="1" max="1" width="5.58203125" style="17" customWidth="1"/>
    <col min="2" max="3" width="15.08203125" style="17" customWidth="1"/>
    <col min="4" max="4" width="43.08203125" style="17" customWidth="1"/>
    <col min="5" max="5" width="10.58203125" style="17" customWidth="1"/>
    <col min="6" max="6" width="82.58203125" style="17" bestFit="1" customWidth="1"/>
    <col min="7" max="7" width="7.33203125" style="19" customWidth="1"/>
    <col min="8" max="8" width="15" style="17" bestFit="1" customWidth="1"/>
    <col min="9" max="256" width="9" style="17"/>
    <col min="257" max="257" width="5.58203125" style="17" customWidth="1"/>
    <col min="258" max="259" width="15.08203125" style="17" customWidth="1"/>
    <col min="260" max="260" width="43.08203125" style="17" customWidth="1"/>
    <col min="261" max="261" width="10.58203125" style="17" customWidth="1"/>
    <col min="262" max="262" width="82.58203125" style="17" bestFit="1" customWidth="1"/>
    <col min="263" max="263" width="7.33203125" style="17" customWidth="1"/>
    <col min="264" max="512" width="9" style="17"/>
    <col min="513" max="513" width="5.58203125" style="17" customWidth="1"/>
    <col min="514" max="515" width="15.08203125" style="17" customWidth="1"/>
    <col min="516" max="516" width="43.08203125" style="17" customWidth="1"/>
    <col min="517" max="517" width="10.58203125" style="17" customWidth="1"/>
    <col min="518" max="518" width="82.58203125" style="17" bestFit="1" customWidth="1"/>
    <col min="519" max="519" width="7.33203125" style="17" customWidth="1"/>
    <col min="520" max="768" width="9" style="17"/>
    <col min="769" max="769" width="5.58203125" style="17" customWidth="1"/>
    <col min="770" max="771" width="15.08203125" style="17" customWidth="1"/>
    <col min="772" max="772" width="43.08203125" style="17" customWidth="1"/>
    <col min="773" max="773" width="10.58203125" style="17" customWidth="1"/>
    <col min="774" max="774" width="82.58203125" style="17" bestFit="1" customWidth="1"/>
    <col min="775" max="775" width="7.33203125" style="17" customWidth="1"/>
    <col min="776" max="1024" width="9" style="17"/>
    <col min="1025" max="1025" width="5.58203125" style="17" customWidth="1"/>
    <col min="1026" max="1027" width="15.08203125" style="17" customWidth="1"/>
    <col min="1028" max="1028" width="43.08203125" style="17" customWidth="1"/>
    <col min="1029" max="1029" width="10.58203125" style="17" customWidth="1"/>
    <col min="1030" max="1030" width="82.58203125" style="17" bestFit="1" customWidth="1"/>
    <col min="1031" max="1031" width="7.33203125" style="17" customWidth="1"/>
    <col min="1032" max="1280" width="9" style="17"/>
    <col min="1281" max="1281" width="5.58203125" style="17" customWidth="1"/>
    <col min="1282" max="1283" width="15.08203125" style="17" customWidth="1"/>
    <col min="1284" max="1284" width="43.08203125" style="17" customWidth="1"/>
    <col min="1285" max="1285" width="10.58203125" style="17" customWidth="1"/>
    <col min="1286" max="1286" width="82.58203125" style="17" bestFit="1" customWidth="1"/>
    <col min="1287" max="1287" width="7.33203125" style="17" customWidth="1"/>
    <col min="1288" max="1536" width="9" style="17"/>
    <col min="1537" max="1537" width="5.58203125" style="17" customWidth="1"/>
    <col min="1538" max="1539" width="15.08203125" style="17" customWidth="1"/>
    <col min="1540" max="1540" width="43.08203125" style="17" customWidth="1"/>
    <col min="1541" max="1541" width="10.58203125" style="17" customWidth="1"/>
    <col min="1542" max="1542" width="82.58203125" style="17" bestFit="1" customWidth="1"/>
    <col min="1543" max="1543" width="7.33203125" style="17" customWidth="1"/>
    <col min="1544" max="1792" width="9" style="17"/>
    <col min="1793" max="1793" width="5.58203125" style="17" customWidth="1"/>
    <col min="1794" max="1795" width="15.08203125" style="17" customWidth="1"/>
    <col min="1796" max="1796" width="43.08203125" style="17" customWidth="1"/>
    <col min="1797" max="1797" width="10.58203125" style="17" customWidth="1"/>
    <col min="1798" max="1798" width="82.58203125" style="17" bestFit="1" customWidth="1"/>
    <col min="1799" max="1799" width="7.33203125" style="17" customWidth="1"/>
    <col min="1800" max="2048" width="9" style="17"/>
    <col min="2049" max="2049" width="5.58203125" style="17" customWidth="1"/>
    <col min="2050" max="2051" width="15.08203125" style="17" customWidth="1"/>
    <col min="2052" max="2052" width="43.08203125" style="17" customWidth="1"/>
    <col min="2053" max="2053" width="10.58203125" style="17" customWidth="1"/>
    <col min="2054" max="2054" width="82.58203125" style="17" bestFit="1" customWidth="1"/>
    <col min="2055" max="2055" width="7.33203125" style="17" customWidth="1"/>
    <col min="2056" max="2304" width="9" style="17"/>
    <col min="2305" max="2305" width="5.58203125" style="17" customWidth="1"/>
    <col min="2306" max="2307" width="15.08203125" style="17" customWidth="1"/>
    <col min="2308" max="2308" width="43.08203125" style="17" customWidth="1"/>
    <col min="2309" max="2309" width="10.58203125" style="17" customWidth="1"/>
    <col min="2310" max="2310" width="82.58203125" style="17" bestFit="1" customWidth="1"/>
    <col min="2311" max="2311" width="7.33203125" style="17" customWidth="1"/>
    <col min="2312" max="2560" width="9" style="17"/>
    <col min="2561" max="2561" width="5.58203125" style="17" customWidth="1"/>
    <col min="2562" max="2563" width="15.08203125" style="17" customWidth="1"/>
    <col min="2564" max="2564" width="43.08203125" style="17" customWidth="1"/>
    <col min="2565" max="2565" width="10.58203125" style="17" customWidth="1"/>
    <col min="2566" max="2566" width="82.58203125" style="17" bestFit="1" customWidth="1"/>
    <col min="2567" max="2567" width="7.33203125" style="17" customWidth="1"/>
    <col min="2568" max="2816" width="9" style="17"/>
    <col min="2817" max="2817" width="5.58203125" style="17" customWidth="1"/>
    <col min="2818" max="2819" width="15.08203125" style="17" customWidth="1"/>
    <col min="2820" max="2820" width="43.08203125" style="17" customWidth="1"/>
    <col min="2821" max="2821" width="10.58203125" style="17" customWidth="1"/>
    <col min="2822" max="2822" width="82.58203125" style="17" bestFit="1" customWidth="1"/>
    <col min="2823" max="2823" width="7.33203125" style="17" customWidth="1"/>
    <col min="2824" max="3072" width="9" style="17"/>
    <col min="3073" max="3073" width="5.58203125" style="17" customWidth="1"/>
    <col min="3074" max="3075" width="15.08203125" style="17" customWidth="1"/>
    <col min="3076" max="3076" width="43.08203125" style="17" customWidth="1"/>
    <col min="3077" max="3077" width="10.58203125" style="17" customWidth="1"/>
    <col min="3078" max="3078" width="82.58203125" style="17" bestFit="1" customWidth="1"/>
    <col min="3079" max="3079" width="7.33203125" style="17" customWidth="1"/>
    <col min="3080" max="3328" width="9" style="17"/>
    <col min="3329" max="3329" width="5.58203125" style="17" customWidth="1"/>
    <col min="3330" max="3331" width="15.08203125" style="17" customWidth="1"/>
    <col min="3332" max="3332" width="43.08203125" style="17" customWidth="1"/>
    <col min="3333" max="3333" width="10.58203125" style="17" customWidth="1"/>
    <col min="3334" max="3334" width="82.58203125" style="17" bestFit="1" customWidth="1"/>
    <col min="3335" max="3335" width="7.33203125" style="17" customWidth="1"/>
    <col min="3336" max="3584" width="9" style="17"/>
    <col min="3585" max="3585" width="5.58203125" style="17" customWidth="1"/>
    <col min="3586" max="3587" width="15.08203125" style="17" customWidth="1"/>
    <col min="3588" max="3588" width="43.08203125" style="17" customWidth="1"/>
    <col min="3589" max="3589" width="10.58203125" style="17" customWidth="1"/>
    <col min="3590" max="3590" width="82.58203125" style="17" bestFit="1" customWidth="1"/>
    <col min="3591" max="3591" width="7.33203125" style="17" customWidth="1"/>
    <col min="3592" max="3840" width="9" style="17"/>
    <col min="3841" max="3841" width="5.58203125" style="17" customWidth="1"/>
    <col min="3842" max="3843" width="15.08203125" style="17" customWidth="1"/>
    <col min="3844" max="3844" width="43.08203125" style="17" customWidth="1"/>
    <col min="3845" max="3845" width="10.58203125" style="17" customWidth="1"/>
    <col min="3846" max="3846" width="82.58203125" style="17" bestFit="1" customWidth="1"/>
    <col min="3847" max="3847" width="7.33203125" style="17" customWidth="1"/>
    <col min="3848" max="4096" width="9" style="17"/>
    <col min="4097" max="4097" width="5.58203125" style="17" customWidth="1"/>
    <col min="4098" max="4099" width="15.08203125" style="17" customWidth="1"/>
    <col min="4100" max="4100" width="43.08203125" style="17" customWidth="1"/>
    <col min="4101" max="4101" width="10.58203125" style="17" customWidth="1"/>
    <col min="4102" max="4102" width="82.58203125" style="17" bestFit="1" customWidth="1"/>
    <col min="4103" max="4103" width="7.33203125" style="17" customWidth="1"/>
    <col min="4104" max="4352" width="9" style="17"/>
    <col min="4353" max="4353" width="5.58203125" style="17" customWidth="1"/>
    <col min="4354" max="4355" width="15.08203125" style="17" customWidth="1"/>
    <col min="4356" max="4356" width="43.08203125" style="17" customWidth="1"/>
    <col min="4357" max="4357" width="10.58203125" style="17" customWidth="1"/>
    <col min="4358" max="4358" width="82.58203125" style="17" bestFit="1" customWidth="1"/>
    <col min="4359" max="4359" width="7.33203125" style="17" customWidth="1"/>
    <col min="4360" max="4608" width="9" style="17"/>
    <col min="4609" max="4609" width="5.58203125" style="17" customWidth="1"/>
    <col min="4610" max="4611" width="15.08203125" style="17" customWidth="1"/>
    <col min="4612" max="4612" width="43.08203125" style="17" customWidth="1"/>
    <col min="4613" max="4613" width="10.58203125" style="17" customWidth="1"/>
    <col min="4614" max="4614" width="82.58203125" style="17" bestFit="1" customWidth="1"/>
    <col min="4615" max="4615" width="7.33203125" style="17" customWidth="1"/>
    <col min="4616" max="4864" width="9" style="17"/>
    <col min="4865" max="4865" width="5.58203125" style="17" customWidth="1"/>
    <col min="4866" max="4867" width="15.08203125" style="17" customWidth="1"/>
    <col min="4868" max="4868" width="43.08203125" style="17" customWidth="1"/>
    <col min="4869" max="4869" width="10.58203125" style="17" customWidth="1"/>
    <col min="4870" max="4870" width="82.58203125" style="17" bestFit="1" customWidth="1"/>
    <col min="4871" max="4871" width="7.33203125" style="17" customWidth="1"/>
    <col min="4872" max="5120" width="9" style="17"/>
    <col min="5121" max="5121" width="5.58203125" style="17" customWidth="1"/>
    <col min="5122" max="5123" width="15.08203125" style="17" customWidth="1"/>
    <col min="5124" max="5124" width="43.08203125" style="17" customWidth="1"/>
    <col min="5125" max="5125" width="10.58203125" style="17" customWidth="1"/>
    <col min="5126" max="5126" width="82.58203125" style="17" bestFit="1" customWidth="1"/>
    <col min="5127" max="5127" width="7.33203125" style="17" customWidth="1"/>
    <col min="5128" max="5376" width="9" style="17"/>
    <col min="5377" max="5377" width="5.58203125" style="17" customWidth="1"/>
    <col min="5378" max="5379" width="15.08203125" style="17" customWidth="1"/>
    <col min="5380" max="5380" width="43.08203125" style="17" customWidth="1"/>
    <col min="5381" max="5381" width="10.58203125" style="17" customWidth="1"/>
    <col min="5382" max="5382" width="82.58203125" style="17" bestFit="1" customWidth="1"/>
    <col min="5383" max="5383" width="7.33203125" style="17" customWidth="1"/>
    <col min="5384" max="5632" width="9" style="17"/>
    <col min="5633" max="5633" width="5.58203125" style="17" customWidth="1"/>
    <col min="5634" max="5635" width="15.08203125" style="17" customWidth="1"/>
    <col min="5636" max="5636" width="43.08203125" style="17" customWidth="1"/>
    <col min="5637" max="5637" width="10.58203125" style="17" customWidth="1"/>
    <col min="5638" max="5638" width="82.58203125" style="17" bestFit="1" customWidth="1"/>
    <col min="5639" max="5639" width="7.33203125" style="17" customWidth="1"/>
    <col min="5640" max="5888" width="9" style="17"/>
    <col min="5889" max="5889" width="5.58203125" style="17" customWidth="1"/>
    <col min="5890" max="5891" width="15.08203125" style="17" customWidth="1"/>
    <col min="5892" max="5892" width="43.08203125" style="17" customWidth="1"/>
    <col min="5893" max="5893" width="10.58203125" style="17" customWidth="1"/>
    <col min="5894" max="5894" width="82.58203125" style="17" bestFit="1" customWidth="1"/>
    <col min="5895" max="5895" width="7.33203125" style="17" customWidth="1"/>
    <col min="5896" max="6144" width="9" style="17"/>
    <col min="6145" max="6145" width="5.58203125" style="17" customWidth="1"/>
    <col min="6146" max="6147" width="15.08203125" style="17" customWidth="1"/>
    <col min="6148" max="6148" width="43.08203125" style="17" customWidth="1"/>
    <col min="6149" max="6149" width="10.58203125" style="17" customWidth="1"/>
    <col min="6150" max="6150" width="82.58203125" style="17" bestFit="1" customWidth="1"/>
    <col min="6151" max="6151" width="7.33203125" style="17" customWidth="1"/>
    <col min="6152" max="6400" width="9" style="17"/>
    <col min="6401" max="6401" width="5.58203125" style="17" customWidth="1"/>
    <col min="6402" max="6403" width="15.08203125" style="17" customWidth="1"/>
    <col min="6404" max="6404" width="43.08203125" style="17" customWidth="1"/>
    <col min="6405" max="6405" width="10.58203125" style="17" customWidth="1"/>
    <col min="6406" max="6406" width="82.58203125" style="17" bestFit="1" customWidth="1"/>
    <col min="6407" max="6407" width="7.33203125" style="17" customWidth="1"/>
    <col min="6408" max="6656" width="9" style="17"/>
    <col min="6657" max="6657" width="5.58203125" style="17" customWidth="1"/>
    <col min="6658" max="6659" width="15.08203125" style="17" customWidth="1"/>
    <col min="6660" max="6660" width="43.08203125" style="17" customWidth="1"/>
    <col min="6661" max="6661" width="10.58203125" style="17" customWidth="1"/>
    <col min="6662" max="6662" width="82.58203125" style="17" bestFit="1" customWidth="1"/>
    <col min="6663" max="6663" width="7.33203125" style="17" customWidth="1"/>
    <col min="6664" max="6912" width="9" style="17"/>
    <col min="6913" max="6913" width="5.58203125" style="17" customWidth="1"/>
    <col min="6914" max="6915" width="15.08203125" style="17" customWidth="1"/>
    <col min="6916" max="6916" width="43.08203125" style="17" customWidth="1"/>
    <col min="6917" max="6917" width="10.58203125" style="17" customWidth="1"/>
    <col min="6918" max="6918" width="82.58203125" style="17" bestFit="1" customWidth="1"/>
    <col min="6919" max="6919" width="7.33203125" style="17" customWidth="1"/>
    <col min="6920" max="7168" width="9" style="17"/>
    <col min="7169" max="7169" width="5.58203125" style="17" customWidth="1"/>
    <col min="7170" max="7171" width="15.08203125" style="17" customWidth="1"/>
    <col min="7172" max="7172" width="43.08203125" style="17" customWidth="1"/>
    <col min="7173" max="7173" width="10.58203125" style="17" customWidth="1"/>
    <col min="7174" max="7174" width="82.58203125" style="17" bestFit="1" customWidth="1"/>
    <col min="7175" max="7175" width="7.33203125" style="17" customWidth="1"/>
    <col min="7176" max="7424" width="9" style="17"/>
    <col min="7425" max="7425" width="5.58203125" style="17" customWidth="1"/>
    <col min="7426" max="7427" width="15.08203125" style="17" customWidth="1"/>
    <col min="7428" max="7428" width="43.08203125" style="17" customWidth="1"/>
    <col min="7429" max="7429" width="10.58203125" style="17" customWidth="1"/>
    <col min="7430" max="7430" width="82.58203125" style="17" bestFit="1" customWidth="1"/>
    <col min="7431" max="7431" width="7.33203125" style="17" customWidth="1"/>
    <col min="7432" max="7680" width="9" style="17"/>
    <col min="7681" max="7681" width="5.58203125" style="17" customWidth="1"/>
    <col min="7682" max="7683" width="15.08203125" style="17" customWidth="1"/>
    <col min="7684" max="7684" width="43.08203125" style="17" customWidth="1"/>
    <col min="7685" max="7685" width="10.58203125" style="17" customWidth="1"/>
    <col min="7686" max="7686" width="82.58203125" style="17" bestFit="1" customWidth="1"/>
    <col min="7687" max="7687" width="7.33203125" style="17" customWidth="1"/>
    <col min="7688" max="7936" width="9" style="17"/>
    <col min="7937" max="7937" width="5.58203125" style="17" customWidth="1"/>
    <col min="7938" max="7939" width="15.08203125" style="17" customWidth="1"/>
    <col min="7940" max="7940" width="43.08203125" style="17" customWidth="1"/>
    <col min="7941" max="7941" width="10.58203125" style="17" customWidth="1"/>
    <col min="7942" max="7942" width="82.58203125" style="17" bestFit="1" customWidth="1"/>
    <col min="7943" max="7943" width="7.33203125" style="17" customWidth="1"/>
    <col min="7944" max="8192" width="9" style="17"/>
    <col min="8193" max="8193" width="5.58203125" style="17" customWidth="1"/>
    <col min="8194" max="8195" width="15.08203125" style="17" customWidth="1"/>
    <col min="8196" max="8196" width="43.08203125" style="17" customWidth="1"/>
    <col min="8197" max="8197" width="10.58203125" style="17" customWidth="1"/>
    <col min="8198" max="8198" width="82.58203125" style="17" bestFit="1" customWidth="1"/>
    <col min="8199" max="8199" width="7.33203125" style="17" customWidth="1"/>
    <col min="8200" max="8448" width="9" style="17"/>
    <col min="8449" max="8449" width="5.58203125" style="17" customWidth="1"/>
    <col min="8450" max="8451" width="15.08203125" style="17" customWidth="1"/>
    <col min="8452" max="8452" width="43.08203125" style="17" customWidth="1"/>
    <col min="8453" max="8453" width="10.58203125" style="17" customWidth="1"/>
    <col min="8454" max="8454" width="82.58203125" style="17" bestFit="1" customWidth="1"/>
    <col min="8455" max="8455" width="7.33203125" style="17" customWidth="1"/>
    <col min="8456" max="8704" width="9" style="17"/>
    <col min="8705" max="8705" width="5.58203125" style="17" customWidth="1"/>
    <col min="8706" max="8707" width="15.08203125" style="17" customWidth="1"/>
    <col min="8708" max="8708" width="43.08203125" style="17" customWidth="1"/>
    <col min="8709" max="8709" width="10.58203125" style="17" customWidth="1"/>
    <col min="8710" max="8710" width="82.58203125" style="17" bestFit="1" customWidth="1"/>
    <col min="8711" max="8711" width="7.33203125" style="17" customWidth="1"/>
    <col min="8712" max="8960" width="9" style="17"/>
    <col min="8961" max="8961" width="5.58203125" style="17" customWidth="1"/>
    <col min="8962" max="8963" width="15.08203125" style="17" customWidth="1"/>
    <col min="8964" max="8964" width="43.08203125" style="17" customWidth="1"/>
    <col min="8965" max="8965" width="10.58203125" style="17" customWidth="1"/>
    <col min="8966" max="8966" width="82.58203125" style="17" bestFit="1" customWidth="1"/>
    <col min="8967" max="8967" width="7.33203125" style="17" customWidth="1"/>
    <col min="8968" max="9216" width="9" style="17"/>
    <col min="9217" max="9217" width="5.58203125" style="17" customWidth="1"/>
    <col min="9218" max="9219" width="15.08203125" style="17" customWidth="1"/>
    <col min="9220" max="9220" width="43.08203125" style="17" customWidth="1"/>
    <col min="9221" max="9221" width="10.58203125" style="17" customWidth="1"/>
    <col min="9222" max="9222" width="82.58203125" style="17" bestFit="1" customWidth="1"/>
    <col min="9223" max="9223" width="7.33203125" style="17" customWidth="1"/>
    <col min="9224" max="9472" width="9" style="17"/>
    <col min="9473" max="9473" width="5.58203125" style="17" customWidth="1"/>
    <col min="9474" max="9475" width="15.08203125" style="17" customWidth="1"/>
    <col min="9476" max="9476" width="43.08203125" style="17" customWidth="1"/>
    <col min="9477" max="9477" width="10.58203125" style="17" customWidth="1"/>
    <col min="9478" max="9478" width="82.58203125" style="17" bestFit="1" customWidth="1"/>
    <col min="9479" max="9479" width="7.33203125" style="17" customWidth="1"/>
    <col min="9480" max="9728" width="9" style="17"/>
    <col min="9729" max="9729" width="5.58203125" style="17" customWidth="1"/>
    <col min="9730" max="9731" width="15.08203125" style="17" customWidth="1"/>
    <col min="9732" max="9732" width="43.08203125" style="17" customWidth="1"/>
    <col min="9733" max="9733" width="10.58203125" style="17" customWidth="1"/>
    <col min="9734" max="9734" width="82.58203125" style="17" bestFit="1" customWidth="1"/>
    <col min="9735" max="9735" width="7.33203125" style="17" customWidth="1"/>
    <col min="9736" max="9984" width="9" style="17"/>
    <col min="9985" max="9985" width="5.58203125" style="17" customWidth="1"/>
    <col min="9986" max="9987" width="15.08203125" style="17" customWidth="1"/>
    <col min="9988" max="9988" width="43.08203125" style="17" customWidth="1"/>
    <col min="9989" max="9989" width="10.58203125" style="17" customWidth="1"/>
    <col min="9990" max="9990" width="82.58203125" style="17" bestFit="1" customWidth="1"/>
    <col min="9991" max="9991" width="7.33203125" style="17" customWidth="1"/>
    <col min="9992" max="10240" width="9" style="17"/>
    <col min="10241" max="10241" width="5.58203125" style="17" customWidth="1"/>
    <col min="10242" max="10243" width="15.08203125" style="17" customWidth="1"/>
    <col min="10244" max="10244" width="43.08203125" style="17" customWidth="1"/>
    <col min="10245" max="10245" width="10.58203125" style="17" customWidth="1"/>
    <col min="10246" max="10246" width="82.58203125" style="17" bestFit="1" customWidth="1"/>
    <col min="10247" max="10247" width="7.33203125" style="17" customWidth="1"/>
    <col min="10248" max="10496" width="9" style="17"/>
    <col min="10497" max="10497" width="5.58203125" style="17" customWidth="1"/>
    <col min="10498" max="10499" width="15.08203125" style="17" customWidth="1"/>
    <col min="10500" max="10500" width="43.08203125" style="17" customWidth="1"/>
    <col min="10501" max="10501" width="10.58203125" style="17" customWidth="1"/>
    <col min="10502" max="10502" width="82.58203125" style="17" bestFit="1" customWidth="1"/>
    <col min="10503" max="10503" width="7.33203125" style="17" customWidth="1"/>
    <col min="10504" max="10752" width="9" style="17"/>
    <col min="10753" max="10753" width="5.58203125" style="17" customWidth="1"/>
    <col min="10754" max="10755" width="15.08203125" style="17" customWidth="1"/>
    <col min="10756" max="10756" width="43.08203125" style="17" customWidth="1"/>
    <col min="10757" max="10757" width="10.58203125" style="17" customWidth="1"/>
    <col min="10758" max="10758" width="82.58203125" style="17" bestFit="1" customWidth="1"/>
    <col min="10759" max="10759" width="7.33203125" style="17" customWidth="1"/>
    <col min="10760" max="11008" width="9" style="17"/>
    <col min="11009" max="11009" width="5.58203125" style="17" customWidth="1"/>
    <col min="11010" max="11011" width="15.08203125" style="17" customWidth="1"/>
    <col min="11012" max="11012" width="43.08203125" style="17" customWidth="1"/>
    <col min="11013" max="11013" width="10.58203125" style="17" customWidth="1"/>
    <col min="11014" max="11014" width="82.58203125" style="17" bestFit="1" customWidth="1"/>
    <col min="11015" max="11015" width="7.33203125" style="17" customWidth="1"/>
    <col min="11016" max="11264" width="9" style="17"/>
    <col min="11265" max="11265" width="5.58203125" style="17" customWidth="1"/>
    <col min="11266" max="11267" width="15.08203125" style="17" customWidth="1"/>
    <col min="11268" max="11268" width="43.08203125" style="17" customWidth="1"/>
    <col min="11269" max="11269" width="10.58203125" style="17" customWidth="1"/>
    <col min="11270" max="11270" width="82.58203125" style="17" bestFit="1" customWidth="1"/>
    <col min="11271" max="11271" width="7.33203125" style="17" customWidth="1"/>
    <col min="11272" max="11520" width="9" style="17"/>
    <col min="11521" max="11521" width="5.58203125" style="17" customWidth="1"/>
    <col min="11522" max="11523" width="15.08203125" style="17" customWidth="1"/>
    <col min="11524" max="11524" width="43.08203125" style="17" customWidth="1"/>
    <col min="11525" max="11525" width="10.58203125" style="17" customWidth="1"/>
    <col min="11526" max="11526" width="82.58203125" style="17" bestFit="1" customWidth="1"/>
    <col min="11527" max="11527" width="7.33203125" style="17" customWidth="1"/>
    <col min="11528" max="11776" width="9" style="17"/>
    <col min="11777" max="11777" width="5.58203125" style="17" customWidth="1"/>
    <col min="11778" max="11779" width="15.08203125" style="17" customWidth="1"/>
    <col min="11780" max="11780" width="43.08203125" style="17" customWidth="1"/>
    <col min="11781" max="11781" width="10.58203125" style="17" customWidth="1"/>
    <col min="11782" max="11782" width="82.58203125" style="17" bestFit="1" customWidth="1"/>
    <col min="11783" max="11783" width="7.33203125" style="17" customWidth="1"/>
    <col min="11784" max="12032" width="9" style="17"/>
    <col min="12033" max="12033" width="5.58203125" style="17" customWidth="1"/>
    <col min="12034" max="12035" width="15.08203125" style="17" customWidth="1"/>
    <col min="12036" max="12036" width="43.08203125" style="17" customWidth="1"/>
    <col min="12037" max="12037" width="10.58203125" style="17" customWidth="1"/>
    <col min="12038" max="12038" width="82.58203125" style="17" bestFit="1" customWidth="1"/>
    <col min="12039" max="12039" width="7.33203125" style="17" customWidth="1"/>
    <col min="12040" max="12288" width="9" style="17"/>
    <col min="12289" max="12289" width="5.58203125" style="17" customWidth="1"/>
    <col min="12290" max="12291" width="15.08203125" style="17" customWidth="1"/>
    <col min="12292" max="12292" width="43.08203125" style="17" customWidth="1"/>
    <col min="12293" max="12293" width="10.58203125" style="17" customWidth="1"/>
    <col min="12294" max="12294" width="82.58203125" style="17" bestFit="1" customWidth="1"/>
    <col min="12295" max="12295" width="7.33203125" style="17" customWidth="1"/>
    <col min="12296" max="12544" width="9" style="17"/>
    <col min="12545" max="12545" width="5.58203125" style="17" customWidth="1"/>
    <col min="12546" max="12547" width="15.08203125" style="17" customWidth="1"/>
    <col min="12548" max="12548" width="43.08203125" style="17" customWidth="1"/>
    <col min="12549" max="12549" width="10.58203125" style="17" customWidth="1"/>
    <col min="12550" max="12550" width="82.58203125" style="17" bestFit="1" customWidth="1"/>
    <col min="12551" max="12551" width="7.33203125" style="17" customWidth="1"/>
    <col min="12552" max="12800" width="9" style="17"/>
    <col min="12801" max="12801" width="5.58203125" style="17" customWidth="1"/>
    <col min="12802" max="12803" width="15.08203125" style="17" customWidth="1"/>
    <col min="12804" max="12804" width="43.08203125" style="17" customWidth="1"/>
    <col min="12805" max="12805" width="10.58203125" style="17" customWidth="1"/>
    <col min="12806" max="12806" width="82.58203125" style="17" bestFit="1" customWidth="1"/>
    <col min="12807" max="12807" width="7.33203125" style="17" customWidth="1"/>
    <col min="12808" max="13056" width="9" style="17"/>
    <col min="13057" max="13057" width="5.58203125" style="17" customWidth="1"/>
    <col min="13058" max="13059" width="15.08203125" style="17" customWidth="1"/>
    <col min="13060" max="13060" width="43.08203125" style="17" customWidth="1"/>
    <col min="13061" max="13061" width="10.58203125" style="17" customWidth="1"/>
    <col min="13062" max="13062" width="82.58203125" style="17" bestFit="1" customWidth="1"/>
    <col min="13063" max="13063" width="7.33203125" style="17" customWidth="1"/>
    <col min="13064" max="13312" width="9" style="17"/>
    <col min="13313" max="13313" width="5.58203125" style="17" customWidth="1"/>
    <col min="13314" max="13315" width="15.08203125" style="17" customWidth="1"/>
    <col min="13316" max="13316" width="43.08203125" style="17" customWidth="1"/>
    <col min="13317" max="13317" width="10.58203125" style="17" customWidth="1"/>
    <col min="13318" max="13318" width="82.58203125" style="17" bestFit="1" customWidth="1"/>
    <col min="13319" max="13319" width="7.33203125" style="17" customWidth="1"/>
    <col min="13320" max="13568" width="9" style="17"/>
    <col min="13569" max="13569" width="5.58203125" style="17" customWidth="1"/>
    <col min="13570" max="13571" width="15.08203125" style="17" customWidth="1"/>
    <col min="13572" max="13572" width="43.08203125" style="17" customWidth="1"/>
    <col min="13573" max="13573" width="10.58203125" style="17" customWidth="1"/>
    <col min="13574" max="13574" width="82.58203125" style="17" bestFit="1" customWidth="1"/>
    <col min="13575" max="13575" width="7.33203125" style="17" customWidth="1"/>
    <col min="13576" max="13824" width="9" style="17"/>
    <col min="13825" max="13825" width="5.58203125" style="17" customWidth="1"/>
    <col min="13826" max="13827" width="15.08203125" style="17" customWidth="1"/>
    <col min="13828" max="13828" width="43.08203125" style="17" customWidth="1"/>
    <col min="13829" max="13829" width="10.58203125" style="17" customWidth="1"/>
    <col min="13830" max="13830" width="82.58203125" style="17" bestFit="1" customWidth="1"/>
    <col min="13831" max="13831" width="7.33203125" style="17" customWidth="1"/>
    <col min="13832" max="14080" width="9" style="17"/>
    <col min="14081" max="14081" width="5.58203125" style="17" customWidth="1"/>
    <col min="14082" max="14083" width="15.08203125" style="17" customWidth="1"/>
    <col min="14084" max="14084" width="43.08203125" style="17" customWidth="1"/>
    <col min="14085" max="14085" width="10.58203125" style="17" customWidth="1"/>
    <col min="14086" max="14086" width="82.58203125" style="17" bestFit="1" customWidth="1"/>
    <col min="14087" max="14087" width="7.33203125" style="17" customWidth="1"/>
    <col min="14088" max="14336" width="9" style="17"/>
    <col min="14337" max="14337" width="5.58203125" style="17" customWidth="1"/>
    <col min="14338" max="14339" width="15.08203125" style="17" customWidth="1"/>
    <col min="14340" max="14340" width="43.08203125" style="17" customWidth="1"/>
    <col min="14341" max="14341" width="10.58203125" style="17" customWidth="1"/>
    <col min="14342" max="14342" width="82.58203125" style="17" bestFit="1" customWidth="1"/>
    <col min="14343" max="14343" width="7.33203125" style="17" customWidth="1"/>
    <col min="14344" max="14592" width="9" style="17"/>
    <col min="14593" max="14593" width="5.58203125" style="17" customWidth="1"/>
    <col min="14594" max="14595" width="15.08203125" style="17" customWidth="1"/>
    <col min="14596" max="14596" width="43.08203125" style="17" customWidth="1"/>
    <col min="14597" max="14597" width="10.58203125" style="17" customWidth="1"/>
    <col min="14598" max="14598" width="82.58203125" style="17" bestFit="1" customWidth="1"/>
    <col min="14599" max="14599" width="7.33203125" style="17" customWidth="1"/>
    <col min="14600" max="14848" width="9" style="17"/>
    <col min="14849" max="14849" width="5.58203125" style="17" customWidth="1"/>
    <col min="14850" max="14851" width="15.08203125" style="17" customWidth="1"/>
    <col min="14852" max="14852" width="43.08203125" style="17" customWidth="1"/>
    <col min="14853" max="14853" width="10.58203125" style="17" customWidth="1"/>
    <col min="14854" max="14854" width="82.58203125" style="17" bestFit="1" customWidth="1"/>
    <col min="14855" max="14855" width="7.33203125" style="17" customWidth="1"/>
    <col min="14856" max="15104" width="9" style="17"/>
    <col min="15105" max="15105" width="5.58203125" style="17" customWidth="1"/>
    <col min="15106" max="15107" width="15.08203125" style="17" customWidth="1"/>
    <col min="15108" max="15108" width="43.08203125" style="17" customWidth="1"/>
    <col min="15109" max="15109" width="10.58203125" style="17" customWidth="1"/>
    <col min="15110" max="15110" width="82.58203125" style="17" bestFit="1" customWidth="1"/>
    <col min="15111" max="15111" width="7.33203125" style="17" customWidth="1"/>
    <col min="15112" max="15360" width="9" style="17"/>
    <col min="15361" max="15361" width="5.58203125" style="17" customWidth="1"/>
    <col min="15362" max="15363" width="15.08203125" style="17" customWidth="1"/>
    <col min="15364" max="15364" width="43.08203125" style="17" customWidth="1"/>
    <col min="15365" max="15365" width="10.58203125" style="17" customWidth="1"/>
    <col min="15366" max="15366" width="82.58203125" style="17" bestFit="1" customWidth="1"/>
    <col min="15367" max="15367" width="7.33203125" style="17" customWidth="1"/>
    <col min="15368" max="15616" width="9" style="17"/>
    <col min="15617" max="15617" width="5.58203125" style="17" customWidth="1"/>
    <col min="15618" max="15619" width="15.08203125" style="17" customWidth="1"/>
    <col min="15620" max="15620" width="43.08203125" style="17" customWidth="1"/>
    <col min="15621" max="15621" width="10.58203125" style="17" customWidth="1"/>
    <col min="15622" max="15622" width="82.58203125" style="17" bestFit="1" customWidth="1"/>
    <col min="15623" max="15623" width="7.33203125" style="17" customWidth="1"/>
    <col min="15624" max="15872" width="9" style="17"/>
    <col min="15873" max="15873" width="5.58203125" style="17" customWidth="1"/>
    <col min="15874" max="15875" width="15.08203125" style="17" customWidth="1"/>
    <col min="15876" max="15876" width="43.08203125" style="17" customWidth="1"/>
    <col min="15877" max="15877" width="10.58203125" style="17" customWidth="1"/>
    <col min="15878" max="15878" width="82.58203125" style="17" bestFit="1" customWidth="1"/>
    <col min="15879" max="15879" width="7.33203125" style="17" customWidth="1"/>
    <col min="15880" max="16128" width="9" style="17"/>
    <col min="16129" max="16129" width="5.58203125" style="17" customWidth="1"/>
    <col min="16130" max="16131" width="15.08203125" style="17" customWidth="1"/>
    <col min="16132" max="16132" width="43.08203125" style="17" customWidth="1"/>
    <col min="16133" max="16133" width="10.58203125" style="17" customWidth="1"/>
    <col min="16134" max="16134" width="82.58203125" style="17" bestFit="1" customWidth="1"/>
    <col min="16135" max="16135" width="7.33203125" style="17" customWidth="1"/>
    <col min="16136" max="16384" width="9" style="17"/>
  </cols>
  <sheetData>
    <row r="1" spans="2:7" ht="14">
      <c r="F1" s="18" t="s">
        <v>1157</v>
      </c>
    </row>
    <row r="2" spans="2:7" ht="16.5">
      <c r="B2" s="20" t="s">
        <v>1158</v>
      </c>
      <c r="E2" s="21"/>
      <c r="F2" s="22">
        <v>44013</v>
      </c>
    </row>
    <row r="3" spans="2:7" ht="13.5" thickBot="1">
      <c r="F3" s="23" t="s">
        <v>1159</v>
      </c>
    </row>
    <row r="4" spans="2:7" ht="13.5" customHeight="1">
      <c r="B4" s="179" t="s">
        <v>1160</v>
      </c>
      <c r="C4" s="180"/>
      <c r="D4" s="181"/>
      <c r="E4" s="185" t="s">
        <v>1161</v>
      </c>
      <c r="F4" s="185" t="s">
        <v>1162</v>
      </c>
    </row>
    <row r="5" spans="2:7" ht="13.5" thickBot="1">
      <c r="B5" s="182"/>
      <c r="C5" s="183"/>
      <c r="D5" s="184"/>
      <c r="E5" s="186"/>
      <c r="F5" s="186"/>
    </row>
    <row r="6" spans="2:7" s="27" customFormat="1" ht="14.25" customHeight="1" thickTop="1">
      <c r="B6" s="187" t="s">
        <v>1163</v>
      </c>
      <c r="C6" s="188"/>
      <c r="D6" s="24"/>
      <c r="E6" s="5" t="s">
        <v>1436</v>
      </c>
      <c r="F6" s="25" t="s">
        <v>1164</v>
      </c>
      <c r="G6" s="26"/>
    </row>
    <row r="7" spans="2:7" s="27" customFormat="1">
      <c r="B7" s="28"/>
      <c r="C7" s="29" t="s">
        <v>1165</v>
      </c>
      <c r="D7" s="30"/>
      <c r="E7" s="6" t="s">
        <v>1066</v>
      </c>
      <c r="F7" s="31" t="s">
        <v>1166</v>
      </c>
      <c r="G7" s="26"/>
    </row>
    <row r="8" spans="2:7" s="27" customFormat="1">
      <c r="B8" s="28"/>
      <c r="C8" s="29" t="s">
        <v>1167</v>
      </c>
      <c r="D8" s="30"/>
      <c r="E8" s="6" t="s">
        <v>1067</v>
      </c>
      <c r="F8" s="31" t="s">
        <v>1168</v>
      </c>
      <c r="G8" s="26"/>
    </row>
    <row r="9" spans="2:7" s="27" customFormat="1">
      <c r="B9" s="28"/>
      <c r="C9" s="29" t="s">
        <v>1169</v>
      </c>
      <c r="D9" s="30"/>
      <c r="E9" s="6" t="s">
        <v>1068</v>
      </c>
      <c r="F9" s="31" t="s">
        <v>1170</v>
      </c>
      <c r="G9" s="26"/>
    </row>
    <row r="10" spans="2:7" s="27" customFormat="1">
      <c r="B10" s="28"/>
      <c r="C10" s="29" t="s">
        <v>1171</v>
      </c>
      <c r="D10" s="30"/>
      <c r="E10" s="6" t="s">
        <v>1070</v>
      </c>
      <c r="F10" s="31" t="s">
        <v>1172</v>
      </c>
      <c r="G10" s="26"/>
    </row>
    <row r="11" spans="2:7" s="27" customFormat="1">
      <c r="B11" s="28"/>
      <c r="C11" s="32" t="s">
        <v>1173</v>
      </c>
      <c r="D11" s="30"/>
      <c r="E11" s="6" t="s">
        <v>1071</v>
      </c>
      <c r="F11" s="31" t="s">
        <v>1174</v>
      </c>
      <c r="G11" s="26"/>
    </row>
    <row r="12" spans="2:7" s="27" customFormat="1">
      <c r="B12" s="28"/>
      <c r="C12" s="33"/>
      <c r="D12" s="34" t="s">
        <v>1175</v>
      </c>
      <c r="E12" s="6" t="s">
        <v>1072</v>
      </c>
      <c r="F12" s="31" t="s">
        <v>1176</v>
      </c>
      <c r="G12" s="26"/>
    </row>
    <row r="13" spans="2:7" s="27" customFormat="1">
      <c r="B13" s="28"/>
      <c r="C13" s="35" t="s">
        <v>1177</v>
      </c>
      <c r="D13" s="30"/>
      <c r="E13" s="6" t="s">
        <v>1073</v>
      </c>
      <c r="F13" s="31" t="s">
        <v>1178</v>
      </c>
      <c r="G13" s="26"/>
    </row>
    <row r="14" spans="2:7" s="27" customFormat="1">
      <c r="B14" s="28"/>
      <c r="C14" s="29" t="s">
        <v>1179</v>
      </c>
      <c r="D14" s="30"/>
      <c r="E14" s="6" t="s">
        <v>886</v>
      </c>
      <c r="F14" s="31" t="s">
        <v>1180</v>
      </c>
      <c r="G14" s="26"/>
    </row>
    <row r="15" spans="2:7" s="27" customFormat="1">
      <c r="B15" s="28"/>
      <c r="C15" s="29" t="s">
        <v>1181</v>
      </c>
      <c r="D15" s="30"/>
      <c r="E15" s="6" t="s">
        <v>604</v>
      </c>
      <c r="F15" s="31" t="s">
        <v>1182</v>
      </c>
      <c r="G15" s="26"/>
    </row>
    <row r="16" spans="2:7" s="27" customFormat="1">
      <c r="B16" s="28"/>
      <c r="C16" s="29" t="s">
        <v>1183</v>
      </c>
      <c r="D16" s="30"/>
      <c r="E16" s="6" t="s">
        <v>408</v>
      </c>
      <c r="F16" s="31" t="s">
        <v>1184</v>
      </c>
      <c r="G16" s="26"/>
    </row>
    <row r="17" spans="2:7" s="27" customFormat="1">
      <c r="B17" s="28"/>
      <c r="C17" s="29" t="s">
        <v>1185</v>
      </c>
      <c r="D17" s="30"/>
      <c r="E17" s="6" t="s">
        <v>1075</v>
      </c>
      <c r="F17" s="31" t="s">
        <v>1186</v>
      </c>
      <c r="G17" s="26"/>
    </row>
    <row r="18" spans="2:7" s="27" customFormat="1">
      <c r="B18" s="28"/>
      <c r="C18" s="32" t="s">
        <v>1187</v>
      </c>
      <c r="D18" s="36"/>
      <c r="E18" s="7" t="s">
        <v>1076</v>
      </c>
      <c r="F18" s="37" t="s">
        <v>1188</v>
      </c>
      <c r="G18" s="26"/>
    </row>
    <row r="19" spans="2:7" s="27" customFormat="1" ht="13.5" thickBot="1">
      <c r="B19" s="28"/>
      <c r="C19" s="32" t="s">
        <v>1189</v>
      </c>
      <c r="D19" s="36"/>
      <c r="E19" s="7" t="s">
        <v>1077</v>
      </c>
      <c r="F19" s="37" t="s">
        <v>1190</v>
      </c>
      <c r="G19" s="26"/>
    </row>
    <row r="20" spans="2:7" s="27" customFormat="1">
      <c r="B20" s="38" t="s">
        <v>1191</v>
      </c>
      <c r="C20" s="39"/>
      <c r="D20" s="40"/>
      <c r="E20" s="8" t="s">
        <v>1192</v>
      </c>
      <c r="F20" s="41" t="s">
        <v>1193</v>
      </c>
      <c r="G20" s="26"/>
    </row>
    <row r="21" spans="2:7" s="27" customFormat="1">
      <c r="B21" s="28"/>
      <c r="C21" s="29" t="s">
        <v>1194</v>
      </c>
      <c r="D21" s="30"/>
      <c r="E21" s="6" t="s">
        <v>1078</v>
      </c>
      <c r="F21" s="31" t="s">
        <v>1195</v>
      </c>
      <c r="G21" s="26"/>
    </row>
    <row r="22" spans="2:7" s="27" customFormat="1">
      <c r="B22" s="28"/>
      <c r="C22" s="29" t="s">
        <v>1196</v>
      </c>
      <c r="D22" s="30"/>
      <c r="E22" s="6" t="s">
        <v>1079</v>
      </c>
      <c r="F22" s="31" t="s">
        <v>1197</v>
      </c>
      <c r="G22" s="26"/>
    </row>
    <row r="23" spans="2:7" s="27" customFormat="1">
      <c r="B23" s="28"/>
      <c r="C23" s="29" t="s">
        <v>1198</v>
      </c>
      <c r="D23" s="30"/>
      <c r="E23" s="6" t="s">
        <v>1080</v>
      </c>
      <c r="F23" s="31" t="s">
        <v>1199</v>
      </c>
      <c r="G23" s="26"/>
    </row>
    <row r="24" spans="2:7" s="27" customFormat="1" ht="13.5" customHeight="1">
      <c r="B24" s="28"/>
      <c r="C24" s="189" t="s">
        <v>1200</v>
      </c>
      <c r="D24" s="190"/>
      <c r="E24" s="9" t="s">
        <v>1081</v>
      </c>
      <c r="F24" s="31" t="s">
        <v>1201</v>
      </c>
      <c r="G24" s="26"/>
    </row>
    <row r="25" spans="2:7" s="27" customFormat="1">
      <c r="B25" s="28"/>
      <c r="C25" s="42" t="s">
        <v>1202</v>
      </c>
      <c r="D25" s="43"/>
      <c r="E25" s="9" t="s">
        <v>1082</v>
      </c>
      <c r="F25" s="44" t="s">
        <v>1203</v>
      </c>
      <c r="G25" s="26"/>
    </row>
    <row r="26" spans="2:7" s="27" customFormat="1">
      <c r="B26" s="28"/>
      <c r="C26" s="42" t="s">
        <v>1204</v>
      </c>
      <c r="D26" s="43"/>
      <c r="E26" s="9" t="s">
        <v>1083</v>
      </c>
      <c r="F26" s="44" t="s">
        <v>1205</v>
      </c>
      <c r="G26" s="26"/>
    </row>
    <row r="27" spans="2:7" s="27" customFormat="1">
      <c r="B27" s="28"/>
      <c r="C27" s="42" t="s">
        <v>1206</v>
      </c>
      <c r="D27" s="45"/>
      <c r="E27" s="10" t="s">
        <v>1084</v>
      </c>
      <c r="F27" s="46" t="s">
        <v>1207</v>
      </c>
      <c r="G27" s="26"/>
    </row>
    <row r="28" spans="2:7" s="27" customFormat="1" ht="13.5" thickBot="1">
      <c r="B28" s="28"/>
      <c r="C28" s="32" t="s">
        <v>1208</v>
      </c>
      <c r="D28" s="36"/>
      <c r="E28" s="7" t="s">
        <v>1085</v>
      </c>
      <c r="F28" s="37" t="s">
        <v>1190</v>
      </c>
      <c r="G28" s="26"/>
    </row>
    <row r="29" spans="2:7" s="27" customFormat="1">
      <c r="B29" s="38" t="s">
        <v>1209</v>
      </c>
      <c r="C29" s="39"/>
      <c r="D29" s="40"/>
      <c r="E29" s="8" t="s">
        <v>1210</v>
      </c>
      <c r="F29" s="41" t="s">
        <v>1211</v>
      </c>
      <c r="G29" s="26"/>
    </row>
    <row r="30" spans="2:7" s="27" customFormat="1">
      <c r="B30" s="28"/>
      <c r="C30" s="29" t="s">
        <v>1212</v>
      </c>
      <c r="D30" s="30"/>
      <c r="E30" s="6" t="s">
        <v>1086</v>
      </c>
      <c r="F30" s="31" t="s">
        <v>1213</v>
      </c>
      <c r="G30" s="26"/>
    </row>
    <row r="31" spans="2:7" s="27" customFormat="1" ht="13.5" customHeight="1">
      <c r="B31" s="28"/>
      <c r="C31" s="32" t="s">
        <v>1194</v>
      </c>
      <c r="D31" s="30"/>
      <c r="E31" s="6" t="s">
        <v>47</v>
      </c>
      <c r="F31" s="31" t="s">
        <v>1195</v>
      </c>
      <c r="G31" s="26"/>
    </row>
    <row r="32" spans="2:7" s="27" customFormat="1" ht="14">
      <c r="B32" s="28"/>
      <c r="C32" s="47"/>
      <c r="D32" s="48" t="s">
        <v>1214</v>
      </c>
      <c r="E32" s="6" t="s">
        <v>1087</v>
      </c>
      <c r="F32" s="31" t="s">
        <v>1215</v>
      </c>
      <c r="G32" s="26"/>
    </row>
    <row r="33" spans="2:7" s="27" customFormat="1" ht="14">
      <c r="B33" s="28"/>
      <c r="C33" s="33"/>
      <c r="D33" s="48" t="s">
        <v>1216</v>
      </c>
      <c r="E33" s="6" t="s">
        <v>1088</v>
      </c>
      <c r="F33" s="31" t="s">
        <v>1217</v>
      </c>
      <c r="G33" s="26"/>
    </row>
    <row r="34" spans="2:7" s="27" customFormat="1">
      <c r="B34" s="28"/>
      <c r="C34" s="29" t="s">
        <v>1218</v>
      </c>
      <c r="D34" s="30"/>
      <c r="E34" s="6" t="s">
        <v>1089</v>
      </c>
      <c r="F34" s="31" t="s">
        <v>1219</v>
      </c>
      <c r="G34" s="26"/>
    </row>
    <row r="35" spans="2:7" s="27" customFormat="1">
      <c r="B35" s="28"/>
      <c r="C35" s="29" t="s">
        <v>1220</v>
      </c>
      <c r="D35" s="30"/>
      <c r="E35" s="6" t="s">
        <v>101</v>
      </c>
      <c r="F35" s="31" t="s">
        <v>1221</v>
      </c>
      <c r="G35" s="26"/>
    </row>
    <row r="36" spans="2:7" s="27" customFormat="1">
      <c r="B36" s="28"/>
      <c r="C36" s="29" t="s">
        <v>1222</v>
      </c>
      <c r="D36" s="30"/>
      <c r="E36" s="6" t="s">
        <v>1090</v>
      </c>
      <c r="F36" s="31" t="s">
        <v>1223</v>
      </c>
      <c r="G36" s="26"/>
    </row>
    <row r="37" spans="2:7" s="27" customFormat="1">
      <c r="B37" s="28"/>
      <c r="C37" s="29" t="s">
        <v>1224</v>
      </c>
      <c r="D37" s="30"/>
      <c r="E37" s="6" t="s">
        <v>32</v>
      </c>
      <c r="F37" s="31" t="s">
        <v>1225</v>
      </c>
      <c r="G37" s="26"/>
    </row>
    <row r="38" spans="2:7" s="27" customFormat="1">
      <c r="B38" s="28"/>
      <c r="C38" s="29" t="s">
        <v>1226</v>
      </c>
      <c r="D38" s="30"/>
      <c r="E38" s="6" t="s">
        <v>128</v>
      </c>
      <c r="F38" s="31" t="s">
        <v>1227</v>
      </c>
      <c r="G38" s="26"/>
    </row>
    <row r="39" spans="2:7" s="27" customFormat="1">
      <c r="B39" s="28"/>
      <c r="C39" s="32" t="s">
        <v>1228</v>
      </c>
      <c r="D39" s="30"/>
      <c r="E39" s="6" t="s">
        <v>1091</v>
      </c>
      <c r="F39" s="31" t="s">
        <v>1229</v>
      </c>
      <c r="G39" s="26"/>
    </row>
    <row r="40" spans="2:7" s="27" customFormat="1" ht="14">
      <c r="B40" s="28"/>
      <c r="C40" s="33"/>
      <c r="D40" s="48" t="s">
        <v>1230</v>
      </c>
      <c r="E40" s="6" t="s">
        <v>1092</v>
      </c>
      <c r="F40" s="31" t="s">
        <v>1231</v>
      </c>
      <c r="G40" s="26"/>
    </row>
    <row r="41" spans="2:7" s="27" customFormat="1" ht="14">
      <c r="B41" s="28"/>
      <c r="C41" s="49" t="s">
        <v>1232</v>
      </c>
      <c r="D41" s="50"/>
      <c r="E41" s="6" t="s">
        <v>1093</v>
      </c>
      <c r="F41" s="31" t="s">
        <v>1233</v>
      </c>
      <c r="G41" s="26"/>
    </row>
    <row r="42" spans="2:7" s="27" customFormat="1">
      <c r="B42" s="28"/>
      <c r="C42" s="29" t="s">
        <v>1234</v>
      </c>
      <c r="D42" s="30"/>
      <c r="E42" s="6" t="s">
        <v>1094</v>
      </c>
      <c r="F42" s="31" t="s">
        <v>1235</v>
      </c>
      <c r="G42" s="26"/>
    </row>
    <row r="43" spans="2:7" s="27" customFormat="1" ht="13.5" thickBot="1">
      <c r="B43" s="51"/>
      <c r="C43" s="52" t="s">
        <v>1189</v>
      </c>
      <c r="D43" s="53"/>
      <c r="E43" s="11" t="s">
        <v>1095</v>
      </c>
      <c r="F43" s="54" t="s">
        <v>1190</v>
      </c>
      <c r="G43" s="26"/>
    </row>
    <row r="44" spans="2:7" s="27" customFormat="1">
      <c r="B44" s="55" t="s">
        <v>1236</v>
      </c>
      <c r="C44" s="56"/>
      <c r="D44" s="57"/>
      <c r="E44" s="12" t="s">
        <v>1237</v>
      </c>
      <c r="F44" s="58" t="s">
        <v>1238</v>
      </c>
      <c r="G44" s="26"/>
    </row>
    <row r="45" spans="2:7" s="27" customFormat="1">
      <c r="B45" s="28"/>
      <c r="C45" s="29" t="s">
        <v>1239</v>
      </c>
      <c r="D45" s="30"/>
      <c r="E45" s="9" t="s">
        <v>1096</v>
      </c>
      <c r="F45" s="31" t="s">
        <v>1240</v>
      </c>
      <c r="G45" s="26"/>
    </row>
    <row r="46" spans="2:7" s="27" customFormat="1">
      <c r="B46" s="28"/>
      <c r="C46" s="29" t="s">
        <v>1241</v>
      </c>
      <c r="D46" s="30"/>
      <c r="E46" s="6" t="s">
        <v>1097</v>
      </c>
      <c r="F46" s="59" t="s">
        <v>1242</v>
      </c>
      <c r="G46" s="26"/>
    </row>
    <row r="47" spans="2:7" s="27" customFormat="1">
      <c r="B47" s="28"/>
      <c r="C47" s="29" t="s">
        <v>1243</v>
      </c>
      <c r="D47" s="30"/>
      <c r="E47" s="6" t="s">
        <v>1098</v>
      </c>
      <c r="F47" s="31" t="s">
        <v>1244</v>
      </c>
      <c r="G47" s="26"/>
    </row>
    <row r="48" spans="2:7" s="27" customFormat="1" ht="13.5" thickBot="1">
      <c r="B48" s="28"/>
      <c r="C48" s="32" t="s">
        <v>1189</v>
      </c>
      <c r="D48" s="36"/>
      <c r="E48" s="7" t="s">
        <v>1099</v>
      </c>
      <c r="F48" s="54" t="s">
        <v>1190</v>
      </c>
      <c r="G48" s="26"/>
    </row>
    <row r="49" spans="2:7" s="27" customFormat="1">
      <c r="B49" s="38" t="s">
        <v>1245</v>
      </c>
      <c r="C49" s="39"/>
      <c r="D49" s="40"/>
      <c r="E49" s="8" t="s">
        <v>1246</v>
      </c>
      <c r="F49" s="41" t="s">
        <v>1247</v>
      </c>
      <c r="G49" s="26"/>
    </row>
    <row r="50" spans="2:7" s="27" customFormat="1">
      <c r="B50" s="28"/>
      <c r="C50" s="29" t="s">
        <v>1248</v>
      </c>
      <c r="D50" s="30"/>
      <c r="E50" s="9" t="s">
        <v>1100</v>
      </c>
      <c r="F50" s="31" t="s">
        <v>1249</v>
      </c>
      <c r="G50" s="26"/>
    </row>
    <row r="51" spans="2:7" s="27" customFormat="1">
      <c r="B51" s="28"/>
      <c r="C51" s="29" t="s">
        <v>1250</v>
      </c>
      <c r="D51" s="30"/>
      <c r="E51" s="6" t="s">
        <v>368</v>
      </c>
      <c r="F51" s="31" t="s">
        <v>1251</v>
      </c>
      <c r="G51" s="26"/>
    </row>
    <row r="52" spans="2:7" s="27" customFormat="1">
      <c r="B52" s="28"/>
      <c r="C52" s="29" t="s">
        <v>1252</v>
      </c>
      <c r="D52" s="30"/>
      <c r="E52" s="6" t="s">
        <v>1101</v>
      </c>
      <c r="F52" s="31" t="s">
        <v>1253</v>
      </c>
      <c r="G52" s="26"/>
    </row>
    <row r="53" spans="2:7" s="27" customFormat="1" ht="13.5" thickBot="1">
      <c r="B53" s="51"/>
      <c r="C53" s="52" t="s">
        <v>1189</v>
      </c>
      <c r="D53" s="53"/>
      <c r="E53" s="11" t="s">
        <v>1102</v>
      </c>
      <c r="F53" s="54" t="s">
        <v>1190</v>
      </c>
      <c r="G53" s="26"/>
    </row>
    <row r="54" spans="2:7" s="27" customFormat="1">
      <c r="B54" s="55" t="s">
        <v>1254</v>
      </c>
      <c r="C54" s="56"/>
      <c r="D54" s="57"/>
      <c r="E54" s="12" t="s">
        <v>1255</v>
      </c>
      <c r="F54" s="58" t="s">
        <v>1256</v>
      </c>
      <c r="G54" s="26"/>
    </row>
    <row r="55" spans="2:7" s="27" customFormat="1">
      <c r="B55" s="28"/>
      <c r="C55" s="29" t="s">
        <v>1257</v>
      </c>
      <c r="D55" s="30"/>
      <c r="E55" s="6" t="s">
        <v>1103</v>
      </c>
      <c r="F55" s="31" t="s">
        <v>1258</v>
      </c>
      <c r="G55" s="26"/>
    </row>
    <row r="56" spans="2:7" s="27" customFormat="1">
      <c r="B56" s="28"/>
      <c r="C56" s="29" t="s">
        <v>1259</v>
      </c>
      <c r="D56" s="30"/>
      <c r="E56" s="6" t="s">
        <v>1104</v>
      </c>
      <c r="F56" s="31" t="s">
        <v>1260</v>
      </c>
      <c r="G56" s="26"/>
    </row>
    <row r="57" spans="2:7" s="27" customFormat="1">
      <c r="B57" s="28"/>
      <c r="C57" s="60" t="s">
        <v>1261</v>
      </c>
      <c r="D57" s="43"/>
      <c r="E57" s="6" t="s">
        <v>1105</v>
      </c>
      <c r="F57" s="31" t="s">
        <v>1262</v>
      </c>
      <c r="G57" s="26"/>
    </row>
    <row r="58" spans="2:7" s="27" customFormat="1">
      <c r="B58" s="28"/>
      <c r="C58" s="29" t="s">
        <v>1263</v>
      </c>
      <c r="D58" s="30"/>
      <c r="E58" s="6" t="s">
        <v>1106</v>
      </c>
      <c r="F58" s="31" t="s">
        <v>1264</v>
      </c>
      <c r="G58" s="26"/>
    </row>
    <row r="59" spans="2:7" s="27" customFormat="1">
      <c r="B59" s="28"/>
      <c r="C59" s="29" t="s">
        <v>1265</v>
      </c>
      <c r="D59" s="30"/>
      <c r="E59" s="6" t="s">
        <v>1107</v>
      </c>
      <c r="F59" s="31" t="s">
        <v>1266</v>
      </c>
      <c r="G59" s="26"/>
    </row>
    <row r="60" spans="2:7" s="27" customFormat="1" ht="13.5" thickBot="1">
      <c r="B60" s="28"/>
      <c r="C60" s="61" t="s">
        <v>1208</v>
      </c>
      <c r="D60" s="62"/>
      <c r="E60" s="7" t="s">
        <v>1108</v>
      </c>
      <c r="F60" s="37" t="s">
        <v>1190</v>
      </c>
      <c r="G60" s="26"/>
    </row>
    <row r="61" spans="2:7" s="27" customFormat="1">
      <c r="B61" s="38" t="s">
        <v>1267</v>
      </c>
      <c r="C61" s="39"/>
      <c r="D61" s="40"/>
      <c r="E61" s="8" t="s">
        <v>1268</v>
      </c>
      <c r="F61" s="41" t="s">
        <v>1269</v>
      </c>
      <c r="G61" s="26"/>
    </row>
    <row r="62" spans="2:7" s="27" customFormat="1">
      <c r="B62" s="28"/>
      <c r="C62" s="63" t="s">
        <v>1270</v>
      </c>
      <c r="D62" s="64"/>
      <c r="E62" s="6" t="s">
        <v>1109</v>
      </c>
      <c r="F62" s="31" t="s">
        <v>1271</v>
      </c>
      <c r="G62" s="26"/>
    </row>
    <row r="63" spans="2:7" s="27" customFormat="1">
      <c r="B63" s="28"/>
      <c r="C63" s="29" t="s">
        <v>1272</v>
      </c>
      <c r="D63" s="30"/>
      <c r="E63" s="6" t="s">
        <v>1110</v>
      </c>
      <c r="F63" s="31" t="s">
        <v>1273</v>
      </c>
      <c r="G63" s="26"/>
    </row>
    <row r="64" spans="2:7" s="27" customFormat="1">
      <c r="B64" s="28"/>
      <c r="C64" s="29" t="s">
        <v>1274</v>
      </c>
      <c r="D64" s="30"/>
      <c r="E64" s="6" t="s">
        <v>1111</v>
      </c>
      <c r="F64" s="31" t="s">
        <v>1275</v>
      </c>
      <c r="G64" s="26"/>
    </row>
    <row r="65" spans="2:7" s="27" customFormat="1">
      <c r="B65" s="28"/>
      <c r="C65" s="42" t="s">
        <v>1276</v>
      </c>
      <c r="D65" s="45"/>
      <c r="E65" s="9" t="s">
        <v>1112</v>
      </c>
      <c r="F65" s="46" t="s">
        <v>1277</v>
      </c>
      <c r="G65" s="26"/>
    </row>
    <row r="66" spans="2:7" s="27" customFormat="1">
      <c r="B66" s="28"/>
      <c r="C66" s="61" t="s">
        <v>1278</v>
      </c>
      <c r="D66" s="62"/>
      <c r="E66" s="7" t="s">
        <v>1113</v>
      </c>
      <c r="F66" s="37" t="s">
        <v>1279</v>
      </c>
      <c r="G66" s="26"/>
    </row>
    <row r="67" spans="2:7" s="27" customFormat="1" ht="13.5" thickBot="1">
      <c r="B67" s="28"/>
      <c r="C67" s="61" t="s">
        <v>1208</v>
      </c>
      <c r="D67" s="62"/>
      <c r="E67" s="7" t="s">
        <v>1114</v>
      </c>
      <c r="F67" s="37" t="s">
        <v>1280</v>
      </c>
      <c r="G67" s="26"/>
    </row>
    <row r="68" spans="2:7" s="27" customFormat="1">
      <c r="B68" s="38" t="s">
        <v>1281</v>
      </c>
      <c r="C68" s="39"/>
      <c r="D68" s="40"/>
      <c r="E68" s="8" t="s">
        <v>1282</v>
      </c>
      <c r="F68" s="41" t="s">
        <v>1283</v>
      </c>
      <c r="G68" s="26"/>
    </row>
    <row r="69" spans="2:7" s="27" customFormat="1">
      <c r="B69" s="28"/>
      <c r="C69" s="29" t="s">
        <v>1284</v>
      </c>
      <c r="D69" s="30"/>
      <c r="E69" s="6" t="s">
        <v>1115</v>
      </c>
      <c r="F69" s="31" t="s">
        <v>1285</v>
      </c>
      <c r="G69" s="26"/>
    </row>
    <row r="70" spans="2:7" s="27" customFormat="1">
      <c r="B70" s="28"/>
      <c r="C70" s="29" t="s">
        <v>1286</v>
      </c>
      <c r="D70" s="30"/>
      <c r="E70" s="6" t="s">
        <v>1116</v>
      </c>
      <c r="F70" s="31" t="s">
        <v>1287</v>
      </c>
      <c r="G70" s="26"/>
    </row>
    <row r="71" spans="2:7" s="27" customFormat="1">
      <c r="B71" s="28"/>
      <c r="C71" s="29" t="s">
        <v>1288</v>
      </c>
      <c r="D71" s="30"/>
      <c r="E71" s="6" t="s">
        <v>1117</v>
      </c>
      <c r="F71" s="59" t="s">
        <v>1289</v>
      </c>
      <c r="G71" s="26"/>
    </row>
    <row r="72" spans="2:7" s="27" customFormat="1" ht="13.5" thickBot="1">
      <c r="B72" s="51"/>
      <c r="C72" s="65" t="s">
        <v>1208</v>
      </c>
      <c r="D72" s="66"/>
      <c r="E72" s="11" t="s">
        <v>1118</v>
      </c>
      <c r="F72" s="54" t="s">
        <v>1190</v>
      </c>
      <c r="G72" s="26"/>
    </row>
    <row r="73" spans="2:7" s="27" customFormat="1">
      <c r="B73" s="55" t="s">
        <v>1290</v>
      </c>
      <c r="C73" s="56"/>
      <c r="D73" s="57"/>
      <c r="E73" s="12" t="s">
        <v>1291</v>
      </c>
      <c r="F73" s="58" t="s">
        <v>1292</v>
      </c>
      <c r="G73" s="26"/>
    </row>
    <row r="74" spans="2:7" s="27" customFormat="1">
      <c r="B74" s="28"/>
      <c r="C74" s="63" t="s">
        <v>1293</v>
      </c>
      <c r="D74" s="64"/>
      <c r="E74" s="6" t="s">
        <v>1119</v>
      </c>
      <c r="F74" s="31" t="s">
        <v>1294</v>
      </c>
      <c r="G74" s="26"/>
    </row>
    <row r="75" spans="2:7" s="27" customFormat="1">
      <c r="B75" s="28"/>
      <c r="C75" s="29" t="s">
        <v>1295</v>
      </c>
      <c r="D75" s="30"/>
      <c r="E75" s="6" t="s">
        <v>1120</v>
      </c>
      <c r="F75" s="31" t="s">
        <v>1296</v>
      </c>
      <c r="G75" s="26"/>
    </row>
    <row r="76" spans="2:7" s="27" customFormat="1">
      <c r="B76" s="28"/>
      <c r="C76" s="29" t="s">
        <v>1297</v>
      </c>
      <c r="D76" s="30"/>
      <c r="E76" s="6" t="s">
        <v>1121</v>
      </c>
      <c r="F76" s="31" t="s">
        <v>1298</v>
      </c>
      <c r="G76" s="26"/>
    </row>
    <row r="77" spans="2:7" s="27" customFormat="1" ht="13.5" thickBot="1">
      <c r="B77" s="28"/>
      <c r="C77" s="61" t="s">
        <v>1208</v>
      </c>
      <c r="D77" s="62"/>
      <c r="E77" s="7" t="s">
        <v>1122</v>
      </c>
      <c r="F77" s="37" t="s">
        <v>1190</v>
      </c>
      <c r="G77" s="26"/>
    </row>
    <row r="78" spans="2:7" s="27" customFormat="1">
      <c r="B78" s="38" t="s">
        <v>1299</v>
      </c>
      <c r="C78" s="39"/>
      <c r="D78" s="40"/>
      <c r="E78" s="13" t="s">
        <v>1300</v>
      </c>
      <c r="F78" s="67" t="s">
        <v>1301</v>
      </c>
      <c r="G78" s="26"/>
    </row>
    <row r="79" spans="2:7" s="27" customFormat="1">
      <c r="B79" s="28"/>
      <c r="C79" s="63" t="s">
        <v>1302</v>
      </c>
      <c r="D79" s="64"/>
      <c r="E79" s="10" t="s">
        <v>1123</v>
      </c>
      <c r="F79" s="46" t="s">
        <v>1303</v>
      </c>
      <c r="G79" s="26"/>
    </row>
    <row r="80" spans="2:7" s="27" customFormat="1" ht="13.5" thickBot="1">
      <c r="B80" s="28"/>
      <c r="C80" s="63" t="s">
        <v>1304</v>
      </c>
      <c r="D80" s="64"/>
      <c r="E80" s="14" t="s">
        <v>1124</v>
      </c>
      <c r="F80" s="68" t="s">
        <v>1280</v>
      </c>
      <c r="G80" s="26"/>
    </row>
    <row r="81" spans="2:7" s="27" customFormat="1">
      <c r="B81" s="38" t="s">
        <v>1305</v>
      </c>
      <c r="C81" s="39"/>
      <c r="D81" s="40"/>
      <c r="E81" s="8" t="s">
        <v>1306</v>
      </c>
      <c r="F81" s="41" t="s">
        <v>1307</v>
      </c>
      <c r="G81" s="26"/>
    </row>
    <row r="82" spans="2:7" s="27" customFormat="1">
      <c r="B82" s="28"/>
      <c r="C82" s="29" t="s">
        <v>1308</v>
      </c>
      <c r="D82" s="30"/>
      <c r="E82" s="6" t="s">
        <v>1125</v>
      </c>
      <c r="F82" s="31" t="s">
        <v>1309</v>
      </c>
      <c r="G82" s="26"/>
    </row>
    <row r="83" spans="2:7" s="27" customFormat="1">
      <c r="B83" s="28"/>
      <c r="C83" s="32" t="s">
        <v>1310</v>
      </c>
      <c r="D83" s="36"/>
      <c r="E83" s="7" t="s">
        <v>1126</v>
      </c>
      <c r="F83" s="46" t="s">
        <v>1311</v>
      </c>
      <c r="G83" s="26"/>
    </row>
    <row r="84" spans="2:7" s="27" customFormat="1">
      <c r="B84" s="28"/>
      <c r="C84" s="32" t="s">
        <v>1312</v>
      </c>
      <c r="D84" s="36"/>
      <c r="E84" s="7" t="s">
        <v>1127</v>
      </c>
      <c r="F84" s="46" t="s">
        <v>1313</v>
      </c>
      <c r="G84" s="26"/>
    </row>
    <row r="85" spans="2:7" s="27" customFormat="1">
      <c r="B85" s="28"/>
      <c r="C85" s="32" t="s">
        <v>1314</v>
      </c>
      <c r="D85" s="36"/>
      <c r="E85" s="7" t="s">
        <v>1128</v>
      </c>
      <c r="F85" s="46" t="s">
        <v>1315</v>
      </c>
      <c r="G85" s="26"/>
    </row>
    <row r="86" spans="2:7" s="27" customFormat="1" ht="13.5" thickBot="1">
      <c r="B86" s="51"/>
      <c r="C86" s="65" t="s">
        <v>1208</v>
      </c>
      <c r="D86" s="66"/>
      <c r="E86" s="11" t="s">
        <v>1129</v>
      </c>
      <c r="F86" s="54" t="s">
        <v>1190</v>
      </c>
      <c r="G86" s="26"/>
    </row>
    <row r="87" spans="2:7" s="27" customFormat="1" ht="13.5" thickBot="1">
      <c r="B87" s="69" t="s">
        <v>1316</v>
      </c>
      <c r="C87" s="70"/>
      <c r="D87" s="71"/>
      <c r="E87" s="15" t="s">
        <v>1317</v>
      </c>
      <c r="F87" s="72" t="s">
        <v>1318</v>
      </c>
      <c r="G87" s="26"/>
    </row>
    <row r="88" spans="2:7" s="27" customFormat="1">
      <c r="B88" s="38" t="s">
        <v>1319</v>
      </c>
      <c r="C88" s="39"/>
      <c r="D88" s="40"/>
      <c r="E88" s="13" t="s">
        <v>1320</v>
      </c>
      <c r="F88" s="67" t="s">
        <v>1321</v>
      </c>
      <c r="G88" s="26"/>
    </row>
    <row r="89" spans="2:7" s="27" customFormat="1">
      <c r="B89" s="28"/>
      <c r="C89" s="60" t="s">
        <v>1322</v>
      </c>
      <c r="D89" s="43"/>
      <c r="E89" s="10" t="s">
        <v>1130</v>
      </c>
      <c r="F89" s="46" t="s">
        <v>1271</v>
      </c>
      <c r="G89" s="26"/>
    </row>
    <row r="90" spans="2:7" s="27" customFormat="1">
      <c r="B90" s="28"/>
      <c r="C90" s="60" t="s">
        <v>1323</v>
      </c>
      <c r="D90" s="43"/>
      <c r="E90" s="10" t="s">
        <v>1131</v>
      </c>
      <c r="F90" s="46" t="s">
        <v>1213</v>
      </c>
      <c r="G90" s="26"/>
    </row>
    <row r="91" spans="2:7" s="27" customFormat="1" ht="13.5" thickBot="1">
      <c r="B91" s="28"/>
      <c r="C91" s="61" t="s">
        <v>1304</v>
      </c>
      <c r="D91" s="62"/>
      <c r="E91" s="10" t="s">
        <v>1132</v>
      </c>
      <c r="F91" s="68" t="s">
        <v>1280</v>
      </c>
      <c r="G91" s="26"/>
    </row>
    <row r="92" spans="2:7" s="27" customFormat="1">
      <c r="B92" s="38" t="s">
        <v>1324</v>
      </c>
      <c r="C92" s="73"/>
      <c r="D92" s="74"/>
      <c r="E92" s="13" t="s">
        <v>1325</v>
      </c>
      <c r="F92" s="75" t="s">
        <v>1326</v>
      </c>
      <c r="G92" s="26"/>
    </row>
    <row r="93" spans="2:7" s="27" customFormat="1">
      <c r="B93" s="28"/>
      <c r="C93" s="29" t="s">
        <v>1327</v>
      </c>
      <c r="D93" s="30"/>
      <c r="E93" s="6" t="s">
        <v>1133</v>
      </c>
      <c r="F93" s="31" t="s">
        <v>1328</v>
      </c>
      <c r="G93" s="26"/>
    </row>
    <row r="94" spans="2:7" s="27" customFormat="1">
      <c r="B94" s="28"/>
      <c r="C94" s="29" t="s">
        <v>1329</v>
      </c>
      <c r="D94" s="30"/>
      <c r="E94" s="6" t="s">
        <v>1134</v>
      </c>
      <c r="F94" s="31" t="s">
        <v>1330</v>
      </c>
      <c r="G94" s="26"/>
    </row>
    <row r="95" spans="2:7" s="27" customFormat="1">
      <c r="B95" s="28"/>
      <c r="C95" s="32" t="s">
        <v>1331</v>
      </c>
      <c r="D95" s="30"/>
      <c r="E95" s="6" t="s">
        <v>1135</v>
      </c>
      <c r="F95" s="31" t="s">
        <v>1332</v>
      </c>
      <c r="G95" s="26"/>
    </row>
    <row r="96" spans="2:7" s="27" customFormat="1" ht="13.5" thickBot="1">
      <c r="B96" s="51"/>
      <c r="C96" s="52" t="s">
        <v>1333</v>
      </c>
      <c r="D96" s="53"/>
      <c r="E96" s="11" t="s">
        <v>1136</v>
      </c>
      <c r="F96" s="54" t="s">
        <v>1190</v>
      </c>
      <c r="G96" s="26"/>
    </row>
    <row r="97" spans="2:9" s="27" customFormat="1" ht="13.5" thickBot="1">
      <c r="B97" s="55" t="s">
        <v>1334</v>
      </c>
      <c r="C97" s="76"/>
      <c r="D97" s="77"/>
      <c r="E97" s="16" t="s">
        <v>1335</v>
      </c>
      <c r="F97" s="75" t="s">
        <v>1336</v>
      </c>
      <c r="G97" s="26"/>
    </row>
    <row r="98" spans="2:9" s="27" customFormat="1">
      <c r="B98" s="38" t="s">
        <v>1337</v>
      </c>
      <c r="C98" s="39"/>
      <c r="D98" s="40"/>
      <c r="E98" s="8" t="s">
        <v>1338</v>
      </c>
      <c r="F98" s="41" t="s">
        <v>1339</v>
      </c>
      <c r="G98" s="26"/>
    </row>
    <row r="99" spans="2:9" s="27" customFormat="1">
      <c r="B99" s="28"/>
      <c r="C99" s="63" t="s">
        <v>1340</v>
      </c>
      <c r="D99" s="64"/>
      <c r="E99" s="6" t="s">
        <v>1137</v>
      </c>
      <c r="F99" s="31" t="s">
        <v>1341</v>
      </c>
      <c r="G99" s="26"/>
      <c r="I99" s="17"/>
    </row>
    <row r="100" spans="2:9" s="27" customFormat="1">
      <c r="B100" s="28"/>
      <c r="C100" s="63" t="s">
        <v>1342</v>
      </c>
      <c r="D100" s="64"/>
      <c r="E100" s="6" t="s">
        <v>1138</v>
      </c>
      <c r="F100" s="31" t="s">
        <v>1343</v>
      </c>
      <c r="G100" s="26"/>
    </row>
    <row r="101" spans="2:9" s="27" customFormat="1">
      <c r="B101" s="28"/>
      <c r="C101" s="61" t="s">
        <v>1344</v>
      </c>
      <c r="D101" s="62"/>
      <c r="E101" s="6" t="s">
        <v>1139</v>
      </c>
      <c r="F101" s="31" t="s">
        <v>1345</v>
      </c>
      <c r="G101" s="26"/>
    </row>
    <row r="102" spans="2:9" s="27" customFormat="1" ht="13.5" thickBot="1">
      <c r="B102" s="51"/>
      <c r="C102" s="65" t="s">
        <v>1346</v>
      </c>
      <c r="D102" s="66"/>
      <c r="E102" s="11" t="s">
        <v>1140</v>
      </c>
      <c r="F102" s="54" t="s">
        <v>1347</v>
      </c>
      <c r="G102" s="26"/>
    </row>
    <row r="103" spans="2:9" s="27" customFormat="1">
      <c r="B103" s="55" t="s">
        <v>1159</v>
      </c>
      <c r="C103" s="56"/>
      <c r="D103" s="57"/>
      <c r="E103" s="12" t="s">
        <v>1348</v>
      </c>
      <c r="F103" s="58" t="s">
        <v>1349</v>
      </c>
      <c r="G103" s="26"/>
    </row>
    <row r="104" spans="2:9" s="27" customFormat="1">
      <c r="B104" s="28"/>
      <c r="C104" s="63" t="s">
        <v>1350</v>
      </c>
      <c r="D104" s="64"/>
      <c r="E104" s="6" t="s">
        <v>1141</v>
      </c>
      <c r="F104" s="31" t="s">
        <v>1351</v>
      </c>
      <c r="G104" s="26"/>
    </row>
    <row r="105" spans="2:9" s="27" customFormat="1">
      <c r="B105" s="28"/>
      <c r="C105" s="60" t="s">
        <v>1352</v>
      </c>
      <c r="D105" s="43"/>
      <c r="E105" s="9" t="s">
        <v>1142</v>
      </c>
      <c r="F105" s="44" t="s">
        <v>1353</v>
      </c>
      <c r="G105" s="26"/>
    </row>
    <row r="106" spans="2:9" s="27" customFormat="1">
      <c r="B106" s="28"/>
      <c r="C106" s="60" t="s">
        <v>1354</v>
      </c>
      <c r="D106" s="43"/>
      <c r="E106" s="9" t="s">
        <v>1143</v>
      </c>
      <c r="F106" s="44" t="s">
        <v>1355</v>
      </c>
      <c r="G106" s="26"/>
    </row>
    <row r="107" spans="2:9" s="27" customFormat="1">
      <c r="B107" s="28"/>
      <c r="C107" s="60" t="s">
        <v>1356</v>
      </c>
      <c r="D107" s="43"/>
      <c r="E107" s="9" t="s">
        <v>1144</v>
      </c>
      <c r="F107" s="44" t="s">
        <v>1271</v>
      </c>
      <c r="G107" s="26"/>
    </row>
    <row r="108" spans="2:9" s="27" customFormat="1">
      <c r="B108" s="28"/>
      <c r="C108" s="63" t="s">
        <v>1357</v>
      </c>
      <c r="D108" s="64"/>
      <c r="E108" s="6" t="s">
        <v>1145</v>
      </c>
      <c r="F108" s="31" t="s">
        <v>1358</v>
      </c>
      <c r="G108" s="26"/>
    </row>
    <row r="109" spans="2:9" s="27" customFormat="1">
      <c r="B109" s="28"/>
      <c r="C109" s="29" t="s">
        <v>1359</v>
      </c>
      <c r="D109" s="30"/>
      <c r="E109" s="6" t="s">
        <v>1360</v>
      </c>
      <c r="F109" s="31" t="s">
        <v>1361</v>
      </c>
      <c r="G109" s="26"/>
    </row>
    <row r="110" spans="2:9" s="27" customFormat="1">
      <c r="B110" s="28"/>
      <c r="C110" s="29" t="s">
        <v>1362</v>
      </c>
      <c r="D110" s="30"/>
      <c r="E110" s="6" t="s">
        <v>1146</v>
      </c>
      <c r="F110" s="31" t="s">
        <v>1363</v>
      </c>
      <c r="G110" s="26"/>
    </row>
    <row r="111" spans="2:9" s="27" customFormat="1">
      <c r="B111" s="28"/>
      <c r="C111" s="32" t="s">
        <v>1364</v>
      </c>
      <c r="D111" s="36"/>
      <c r="E111" s="7" t="s">
        <v>1147</v>
      </c>
      <c r="F111" s="37" t="s">
        <v>1365</v>
      </c>
      <c r="G111" s="26"/>
    </row>
    <row r="112" spans="2:9" s="27" customFormat="1" ht="13.5" thickBot="1">
      <c r="B112" s="28"/>
      <c r="C112" s="32" t="s">
        <v>1366</v>
      </c>
      <c r="D112" s="36"/>
      <c r="E112" s="7" t="s">
        <v>1148</v>
      </c>
      <c r="F112" s="37" t="s">
        <v>1367</v>
      </c>
      <c r="G112" s="26"/>
    </row>
    <row r="113" spans="1:8" s="27" customFormat="1">
      <c r="B113" s="38" t="s">
        <v>1368</v>
      </c>
      <c r="C113" s="39"/>
      <c r="D113" s="40"/>
      <c r="E113" s="8" t="s">
        <v>1369</v>
      </c>
      <c r="F113" s="41" t="s">
        <v>1370</v>
      </c>
      <c r="G113" s="26"/>
    </row>
    <row r="114" spans="1:8">
      <c r="A114" s="27"/>
      <c r="B114" s="28"/>
      <c r="C114" s="29" t="s">
        <v>1371</v>
      </c>
      <c r="D114" s="30"/>
      <c r="E114" s="6" t="s">
        <v>1149</v>
      </c>
      <c r="F114" s="31" t="s">
        <v>1372</v>
      </c>
      <c r="G114" s="26"/>
    </row>
    <row r="115" spans="1:8">
      <c r="A115" s="27"/>
      <c r="B115" s="28"/>
      <c r="C115" s="29" t="s">
        <v>1373</v>
      </c>
      <c r="D115" s="30"/>
      <c r="E115" s="6" t="s">
        <v>1150</v>
      </c>
      <c r="F115" s="31" t="s">
        <v>1374</v>
      </c>
      <c r="G115" s="26"/>
    </row>
    <row r="116" spans="1:8">
      <c r="A116" s="27"/>
      <c r="B116" s="28"/>
      <c r="C116" s="29" t="s">
        <v>1375</v>
      </c>
      <c r="D116" s="30"/>
      <c r="E116" s="6" t="s">
        <v>1151</v>
      </c>
      <c r="F116" s="31" t="s">
        <v>1376</v>
      </c>
      <c r="G116" s="26"/>
    </row>
    <row r="117" spans="1:8" ht="13.5" thickBot="1">
      <c r="A117" s="27"/>
      <c r="B117" s="28"/>
      <c r="C117" s="32" t="s">
        <v>1377</v>
      </c>
      <c r="D117" s="36"/>
      <c r="E117" s="7" t="s">
        <v>1152</v>
      </c>
      <c r="F117" s="37" t="s">
        <v>1378</v>
      </c>
      <c r="G117" s="26"/>
    </row>
    <row r="118" spans="1:8">
      <c r="A118" s="27"/>
      <c r="B118" s="38" t="s">
        <v>1379</v>
      </c>
      <c r="C118" s="39"/>
      <c r="D118" s="40"/>
      <c r="E118" s="8" t="s">
        <v>545</v>
      </c>
      <c r="F118" s="41" t="s">
        <v>1380</v>
      </c>
      <c r="G118" s="26"/>
    </row>
    <row r="119" spans="1:8" ht="13.5" thickBot="1">
      <c r="A119" s="27"/>
      <c r="B119" s="51"/>
      <c r="C119" s="52" t="s">
        <v>1381</v>
      </c>
      <c r="D119" s="53"/>
      <c r="E119" s="11" t="s">
        <v>1153</v>
      </c>
      <c r="F119" s="54" t="s">
        <v>1382</v>
      </c>
      <c r="G119" s="26"/>
    </row>
    <row r="120" spans="1:8" ht="13.5" thickBot="1">
      <c r="A120" s="27"/>
      <c r="B120" s="55" t="s">
        <v>1383</v>
      </c>
      <c r="C120" s="76"/>
      <c r="D120" s="77"/>
      <c r="E120" s="16" t="s">
        <v>1384</v>
      </c>
      <c r="F120" s="75" t="s">
        <v>1385</v>
      </c>
      <c r="G120" s="26"/>
    </row>
    <row r="121" spans="1:8" ht="14" thickTop="1" thickBot="1">
      <c r="A121" s="27"/>
      <c r="B121" s="69" t="s">
        <v>1386</v>
      </c>
      <c r="C121" s="70"/>
      <c r="D121" s="71"/>
      <c r="E121" s="15" t="s">
        <v>1387</v>
      </c>
      <c r="F121" s="138" t="s">
        <v>1388</v>
      </c>
      <c r="G121" s="139" t="s">
        <v>1779</v>
      </c>
      <c r="H121" s="140" t="s">
        <v>1780</v>
      </c>
    </row>
    <row r="122" spans="1:8" ht="13.5" thickTop="1">
      <c r="G122" s="125" t="s">
        <v>1436</v>
      </c>
    </row>
    <row r="123" spans="1:8">
      <c r="G123" s="126" t="s">
        <v>1066</v>
      </c>
    </row>
    <row r="124" spans="1:8">
      <c r="G124" s="126" t="s">
        <v>1067</v>
      </c>
    </row>
    <row r="125" spans="1:8">
      <c r="G125" s="126" t="s">
        <v>1068</v>
      </c>
    </row>
    <row r="126" spans="1:8">
      <c r="G126" s="126" t="s">
        <v>1070</v>
      </c>
    </row>
    <row r="127" spans="1:8">
      <c r="G127" s="126" t="s">
        <v>1071</v>
      </c>
    </row>
    <row r="128" spans="1:8">
      <c r="G128" s="126" t="s">
        <v>1072</v>
      </c>
    </row>
    <row r="129" spans="7:7">
      <c r="G129" s="126" t="s">
        <v>1073</v>
      </c>
    </row>
    <row r="130" spans="7:7">
      <c r="G130" s="126" t="s">
        <v>886</v>
      </c>
    </row>
    <row r="131" spans="7:7">
      <c r="G131" s="126" t="s">
        <v>604</v>
      </c>
    </row>
    <row r="132" spans="7:7">
      <c r="G132" s="126" t="s">
        <v>408</v>
      </c>
    </row>
    <row r="133" spans="7:7">
      <c r="G133" s="126" t="s">
        <v>1075</v>
      </c>
    </row>
    <row r="134" spans="7:7">
      <c r="G134" s="127" t="s">
        <v>1076</v>
      </c>
    </row>
    <row r="135" spans="7:7" ht="13.5" thickBot="1">
      <c r="G135" s="127" t="s">
        <v>1077</v>
      </c>
    </row>
    <row r="136" spans="7:7">
      <c r="G136" s="128" t="s">
        <v>1192</v>
      </c>
    </row>
    <row r="137" spans="7:7">
      <c r="G137" s="126" t="s">
        <v>1078</v>
      </c>
    </row>
    <row r="138" spans="7:7">
      <c r="G138" s="126" t="s">
        <v>1079</v>
      </c>
    </row>
    <row r="139" spans="7:7">
      <c r="G139" s="126" t="s">
        <v>1080</v>
      </c>
    </row>
    <row r="140" spans="7:7">
      <c r="G140" s="129" t="s">
        <v>1081</v>
      </c>
    </row>
    <row r="141" spans="7:7">
      <c r="G141" s="129" t="s">
        <v>1082</v>
      </c>
    </row>
    <row r="142" spans="7:7">
      <c r="G142" s="129" t="s">
        <v>1083</v>
      </c>
    </row>
    <row r="143" spans="7:7">
      <c r="G143" s="130" t="s">
        <v>1084</v>
      </c>
    </row>
    <row r="144" spans="7:7" ht="13.5" thickBot="1">
      <c r="G144" s="127" t="s">
        <v>1085</v>
      </c>
    </row>
    <row r="145" spans="7:7">
      <c r="G145" s="128" t="s">
        <v>1210</v>
      </c>
    </row>
    <row r="146" spans="7:7">
      <c r="G146" s="126" t="s">
        <v>1086</v>
      </c>
    </row>
    <row r="147" spans="7:7">
      <c r="G147" s="126" t="s">
        <v>47</v>
      </c>
    </row>
    <row r="148" spans="7:7">
      <c r="G148" s="126" t="s">
        <v>1087</v>
      </c>
    </row>
    <row r="149" spans="7:7">
      <c r="G149" s="126" t="s">
        <v>1088</v>
      </c>
    </row>
    <row r="150" spans="7:7">
      <c r="G150" s="126" t="s">
        <v>1089</v>
      </c>
    </row>
    <row r="151" spans="7:7">
      <c r="G151" s="126" t="s">
        <v>101</v>
      </c>
    </row>
    <row r="152" spans="7:7">
      <c r="G152" s="126" t="s">
        <v>1090</v>
      </c>
    </row>
    <row r="153" spans="7:7">
      <c r="G153" s="126" t="s">
        <v>32</v>
      </c>
    </row>
    <row r="154" spans="7:7">
      <c r="G154" s="126" t="s">
        <v>128</v>
      </c>
    </row>
    <row r="155" spans="7:7">
      <c r="G155" s="126" t="s">
        <v>1091</v>
      </c>
    </row>
    <row r="156" spans="7:7">
      <c r="G156" s="126" t="s">
        <v>1092</v>
      </c>
    </row>
    <row r="157" spans="7:7">
      <c r="G157" s="126" t="s">
        <v>1093</v>
      </c>
    </row>
    <row r="158" spans="7:7">
      <c r="G158" s="126" t="s">
        <v>1094</v>
      </c>
    </row>
    <row r="159" spans="7:7" ht="13.5" thickBot="1">
      <c r="G159" s="131" t="s">
        <v>1095</v>
      </c>
    </row>
    <row r="160" spans="7:7">
      <c r="G160" s="132" t="s">
        <v>1237</v>
      </c>
    </row>
    <row r="161" spans="7:7">
      <c r="G161" s="129" t="s">
        <v>1096</v>
      </c>
    </row>
    <row r="162" spans="7:7">
      <c r="G162" s="126" t="s">
        <v>1097</v>
      </c>
    </row>
    <row r="163" spans="7:7">
      <c r="G163" s="126" t="s">
        <v>1098</v>
      </c>
    </row>
    <row r="164" spans="7:7" ht="13.5" thickBot="1">
      <c r="G164" s="127" t="s">
        <v>1099</v>
      </c>
    </row>
    <row r="165" spans="7:7">
      <c r="G165" s="128" t="s">
        <v>1246</v>
      </c>
    </row>
    <row r="166" spans="7:7">
      <c r="G166" s="129" t="s">
        <v>1100</v>
      </c>
    </row>
    <row r="167" spans="7:7">
      <c r="G167" s="126" t="s">
        <v>368</v>
      </c>
    </row>
    <row r="168" spans="7:7">
      <c r="G168" s="126" t="s">
        <v>1101</v>
      </c>
    </row>
    <row r="169" spans="7:7" ht="13.5" thickBot="1">
      <c r="G169" s="131" t="s">
        <v>1102</v>
      </c>
    </row>
    <row r="170" spans="7:7">
      <c r="G170" s="132" t="s">
        <v>1255</v>
      </c>
    </row>
    <row r="171" spans="7:7">
      <c r="G171" s="126" t="s">
        <v>1103</v>
      </c>
    </row>
    <row r="172" spans="7:7">
      <c r="G172" s="126" t="s">
        <v>1104</v>
      </c>
    </row>
    <row r="173" spans="7:7">
      <c r="G173" s="126" t="s">
        <v>1105</v>
      </c>
    </row>
    <row r="174" spans="7:7">
      <c r="G174" s="126" t="s">
        <v>1106</v>
      </c>
    </row>
    <row r="175" spans="7:7">
      <c r="G175" s="126" t="s">
        <v>1107</v>
      </c>
    </row>
    <row r="176" spans="7:7" ht="13.5" thickBot="1">
      <c r="G176" s="127" t="s">
        <v>1108</v>
      </c>
    </row>
    <row r="177" spans="7:7">
      <c r="G177" s="128" t="s">
        <v>1268</v>
      </c>
    </row>
    <row r="178" spans="7:7">
      <c r="G178" s="126" t="s">
        <v>1109</v>
      </c>
    </row>
    <row r="179" spans="7:7">
      <c r="G179" s="126" t="s">
        <v>1110</v>
      </c>
    </row>
    <row r="180" spans="7:7">
      <c r="G180" s="126" t="s">
        <v>1111</v>
      </c>
    </row>
    <row r="181" spans="7:7">
      <c r="G181" s="129" t="s">
        <v>1112</v>
      </c>
    </row>
    <row r="182" spans="7:7">
      <c r="G182" s="127" t="s">
        <v>1113</v>
      </c>
    </row>
    <row r="183" spans="7:7" ht="13.5" thickBot="1">
      <c r="G183" s="127" t="s">
        <v>1114</v>
      </c>
    </row>
    <row r="184" spans="7:7">
      <c r="G184" s="128" t="s">
        <v>1282</v>
      </c>
    </row>
    <row r="185" spans="7:7">
      <c r="G185" s="126" t="s">
        <v>1115</v>
      </c>
    </row>
    <row r="186" spans="7:7">
      <c r="G186" s="126" t="s">
        <v>1116</v>
      </c>
    </row>
    <row r="187" spans="7:7">
      <c r="G187" s="126" t="s">
        <v>1117</v>
      </c>
    </row>
    <row r="188" spans="7:7" ht="13.5" thickBot="1">
      <c r="G188" s="131" t="s">
        <v>1118</v>
      </c>
    </row>
    <row r="189" spans="7:7">
      <c r="G189" s="132" t="s">
        <v>1291</v>
      </c>
    </row>
    <row r="190" spans="7:7">
      <c r="G190" s="126" t="s">
        <v>1119</v>
      </c>
    </row>
    <row r="191" spans="7:7">
      <c r="G191" s="126" t="s">
        <v>1120</v>
      </c>
    </row>
    <row r="192" spans="7:7">
      <c r="G192" s="126" t="s">
        <v>1121</v>
      </c>
    </row>
    <row r="193" spans="7:7" ht="13.5" thickBot="1">
      <c r="G193" s="127" t="s">
        <v>1122</v>
      </c>
    </row>
    <row r="194" spans="7:7">
      <c r="G194" s="133" t="s">
        <v>1300</v>
      </c>
    </row>
    <row r="195" spans="7:7">
      <c r="G195" s="130" t="s">
        <v>1123</v>
      </c>
    </row>
    <row r="196" spans="7:7" ht="13.5" thickBot="1">
      <c r="G196" s="134" t="s">
        <v>1124</v>
      </c>
    </row>
    <row r="197" spans="7:7">
      <c r="G197" s="128" t="s">
        <v>1306</v>
      </c>
    </row>
    <row r="198" spans="7:7">
      <c r="G198" s="126" t="s">
        <v>1125</v>
      </c>
    </row>
    <row r="199" spans="7:7">
      <c r="G199" s="127" t="s">
        <v>1126</v>
      </c>
    </row>
    <row r="200" spans="7:7">
      <c r="G200" s="127" t="s">
        <v>1127</v>
      </c>
    </row>
    <row r="201" spans="7:7">
      <c r="G201" s="127" t="s">
        <v>1128</v>
      </c>
    </row>
    <row r="202" spans="7:7" ht="13.5" thickBot="1">
      <c r="G202" s="131" t="s">
        <v>1129</v>
      </c>
    </row>
    <row r="203" spans="7:7" ht="13.5" thickBot="1">
      <c r="G203" s="135" t="s">
        <v>1317</v>
      </c>
    </row>
    <row r="204" spans="7:7">
      <c r="G204" s="133" t="s">
        <v>1320</v>
      </c>
    </row>
    <row r="205" spans="7:7">
      <c r="G205" s="130" t="s">
        <v>1130</v>
      </c>
    </row>
    <row r="206" spans="7:7">
      <c r="G206" s="130" t="s">
        <v>1131</v>
      </c>
    </row>
    <row r="207" spans="7:7" ht="13.5" thickBot="1">
      <c r="G207" s="130" t="s">
        <v>1132</v>
      </c>
    </row>
    <row r="208" spans="7:7">
      <c r="G208" s="133" t="s">
        <v>1325</v>
      </c>
    </row>
    <row r="209" spans="7:7">
      <c r="G209" s="126" t="s">
        <v>1133</v>
      </c>
    </row>
    <row r="210" spans="7:7">
      <c r="G210" s="126" t="s">
        <v>1134</v>
      </c>
    </row>
    <row r="211" spans="7:7">
      <c r="G211" s="126" t="s">
        <v>1135</v>
      </c>
    </row>
    <row r="212" spans="7:7" ht="13.5" thickBot="1">
      <c r="G212" s="131" t="s">
        <v>1136</v>
      </c>
    </row>
    <row r="213" spans="7:7" ht="13.5" thickBot="1">
      <c r="G213" s="136" t="s">
        <v>1335</v>
      </c>
    </row>
    <row r="214" spans="7:7">
      <c r="G214" s="128" t="s">
        <v>1338</v>
      </c>
    </row>
    <row r="215" spans="7:7">
      <c r="G215" s="126" t="s">
        <v>1137</v>
      </c>
    </row>
    <row r="216" spans="7:7">
      <c r="G216" s="126" t="s">
        <v>1138</v>
      </c>
    </row>
    <row r="217" spans="7:7">
      <c r="G217" s="126" t="s">
        <v>1139</v>
      </c>
    </row>
    <row r="218" spans="7:7" ht="13.5" thickBot="1">
      <c r="G218" s="131" t="s">
        <v>1140</v>
      </c>
    </row>
    <row r="219" spans="7:7">
      <c r="G219" s="132" t="s">
        <v>1348</v>
      </c>
    </row>
    <row r="220" spans="7:7">
      <c r="G220" s="126" t="s">
        <v>1141</v>
      </c>
    </row>
    <row r="221" spans="7:7">
      <c r="G221" s="129" t="s">
        <v>1142</v>
      </c>
    </row>
    <row r="222" spans="7:7">
      <c r="G222" s="129" t="s">
        <v>1143</v>
      </c>
    </row>
    <row r="223" spans="7:7">
      <c r="G223" s="129" t="s">
        <v>1144</v>
      </c>
    </row>
    <row r="224" spans="7:7">
      <c r="G224" s="126" t="s">
        <v>1145</v>
      </c>
    </row>
    <row r="225" spans="7:7">
      <c r="G225" s="126" t="s">
        <v>1360</v>
      </c>
    </row>
    <row r="226" spans="7:7">
      <c r="G226" s="126" t="s">
        <v>1146</v>
      </c>
    </row>
    <row r="227" spans="7:7">
      <c r="G227" s="127" t="s">
        <v>1147</v>
      </c>
    </row>
    <row r="228" spans="7:7" ht="13.5" thickBot="1">
      <c r="G228" s="127" t="s">
        <v>1148</v>
      </c>
    </row>
    <row r="229" spans="7:7">
      <c r="G229" s="128" t="s">
        <v>1369</v>
      </c>
    </row>
    <row r="230" spans="7:7">
      <c r="G230" s="126" t="s">
        <v>1149</v>
      </c>
    </row>
    <row r="231" spans="7:7">
      <c r="G231" s="126" t="s">
        <v>1150</v>
      </c>
    </row>
    <row r="232" spans="7:7">
      <c r="G232" s="126" t="s">
        <v>1151</v>
      </c>
    </row>
    <row r="233" spans="7:7" ht="13.5" thickBot="1">
      <c r="G233" s="127" t="s">
        <v>1152</v>
      </c>
    </row>
    <row r="234" spans="7:7">
      <c r="G234" s="128" t="s">
        <v>545</v>
      </c>
    </row>
    <row r="235" spans="7:7" ht="13.5" thickBot="1">
      <c r="G235" s="131" t="s">
        <v>1153</v>
      </c>
    </row>
    <row r="236" spans="7:7" ht="13.5" thickBot="1">
      <c r="G236" s="136" t="s">
        <v>1384</v>
      </c>
    </row>
    <row r="237" spans="7:7" ht="13.5" thickBot="1">
      <c r="G237" s="135" t="s">
        <v>1387</v>
      </c>
    </row>
    <row r="238" spans="7:7">
      <c r="G238" s="128" t="s">
        <v>1765</v>
      </c>
    </row>
    <row r="239" spans="7:7">
      <c r="G239" s="126" t="s">
        <v>1766</v>
      </c>
    </row>
    <row r="240" spans="7:7">
      <c r="G240" s="126" t="s">
        <v>1767</v>
      </c>
    </row>
    <row r="241" spans="7:7">
      <c r="G241" s="126" t="s">
        <v>1768</v>
      </c>
    </row>
    <row r="242" spans="7:7" ht="13.5" thickBot="1">
      <c r="G242" s="137" t="s">
        <v>1769</v>
      </c>
    </row>
    <row r="243" spans="7:7" ht="13.5" thickTop="1"/>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5"/>
  <pageMargins left="0.70866141732283472" right="0.51181102362204722" top="0.74803149606299213" bottom="0.55118110236220474" header="0.31496062992125984" footer="0.31496062992125984"/>
  <pageSetup paperSize="9" scale="44"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ColWidth="9" defaultRowHeight="17.5"/>
  <cols>
    <col min="1" max="1" width="9" style="78"/>
    <col min="2" max="2" width="18.75" style="78" bestFit="1" customWidth="1"/>
    <col min="3" max="3" width="79.25" style="78" bestFit="1" customWidth="1"/>
    <col min="4" max="4" width="7.33203125" style="78" bestFit="1" customWidth="1"/>
    <col min="5" max="5" width="46.33203125" style="78" bestFit="1" customWidth="1"/>
    <col min="6" max="6" width="30.75" style="78" bestFit="1" customWidth="1"/>
    <col min="7" max="7" width="9" style="78"/>
    <col min="8" max="8" width="13.08203125" style="78" bestFit="1" customWidth="1"/>
    <col min="9" max="9" width="9" style="78"/>
    <col min="10" max="10" width="13.08203125" style="78" bestFit="1" customWidth="1"/>
    <col min="11" max="16384" width="9" style="78"/>
  </cols>
  <sheetData>
    <row r="1" spans="1:10" ht="18">
      <c r="B1" s="79" t="s">
        <v>1389</v>
      </c>
      <c r="C1" s="79" t="s">
        <v>1390</v>
      </c>
      <c r="D1" s="80" t="s">
        <v>1391</v>
      </c>
      <c r="E1" s="80" t="s">
        <v>1392</v>
      </c>
      <c r="F1" s="80" t="s">
        <v>1393</v>
      </c>
      <c r="G1" s="3" t="s">
        <v>1064</v>
      </c>
      <c r="I1" s="81" t="s">
        <v>1394</v>
      </c>
      <c r="J1" s="80" t="s">
        <v>1395</v>
      </c>
    </row>
    <row r="2" spans="1:10" s="82" customFormat="1" ht="18">
      <c r="B2" s="78" t="s">
        <v>1396</v>
      </c>
      <c r="C2" s="83"/>
      <c r="D2" s="84"/>
      <c r="E2" s="84"/>
      <c r="F2" s="84"/>
      <c r="G2" s="85"/>
      <c r="I2" s="86"/>
      <c r="J2" s="84"/>
    </row>
    <row r="3" spans="1:10">
      <c r="A3" s="78" t="s">
        <v>1396</v>
      </c>
      <c r="B3" s="87"/>
      <c r="C3" s="87" t="s">
        <v>1397</v>
      </c>
      <c r="D3" s="87" t="s">
        <v>1391</v>
      </c>
      <c r="E3" s="87" t="s">
        <v>1398</v>
      </c>
      <c r="F3" s="87" t="s">
        <v>1399</v>
      </c>
      <c r="G3" s="87" t="s">
        <v>1400</v>
      </c>
      <c r="H3" s="87" t="s">
        <v>1401</v>
      </c>
      <c r="I3" s="87" t="s">
        <v>1402</v>
      </c>
      <c r="J3" s="87" t="s">
        <v>1403</v>
      </c>
    </row>
    <row r="4" spans="1:10" ht="18">
      <c r="B4" t="s">
        <v>689</v>
      </c>
      <c r="C4" s="88" t="str">
        <f t="shared" ref="C4:F16" ca="1" si="0">INDEX(INDIRECT(C$1),MATCH($B4,管理番号,0))</f>
        <v>［販売］GaN/InAlN　layers on 6 inch Si substrate</v>
      </c>
      <c r="D4" s="88" t="str">
        <f t="shared" ca="1" si="0"/>
        <v>中国</v>
      </c>
      <c r="E4" s="88" t="str">
        <f ca="1">INDEX(INDIRECT(E$1),MATCH($B4,管理番号,0))</f>
        <v>W&amp;H Semiconductor Ltd.</v>
      </c>
      <c r="F4" s="88" t="str">
        <f t="shared" ca="1" si="0"/>
        <v>顧客に同じ</v>
      </c>
      <c r="G4" s="4" t="str">
        <f ca="1">IF(I4="","",IFERROR(LOOKUP(1,0/(#REF!=包括・特例!I4),#REF!),""))</f>
        <v/>
      </c>
      <c r="H4" s="89">
        <f ca="1">ROUND(J4/1000,0)</f>
        <v>1520</v>
      </c>
      <c r="I4" s="88" t="str">
        <f t="shared" ref="I4:J16" ca="1" si="1">INDEX(INDIRECT(I$1),MATCH($B4,管理番号,0))</f>
        <v>ＧＢ営</v>
      </c>
      <c r="J4" s="88">
        <f t="shared" ca="1" si="1"/>
        <v>1520000</v>
      </c>
    </row>
    <row r="5" spans="1:10" ht="18">
      <c r="B5" t="s">
        <v>692</v>
      </c>
      <c r="C5" s="88" t="str">
        <f t="shared" ca="1" si="0"/>
        <v>［販売］窒化物エピウェハ（6インチ on Si)</v>
      </c>
      <c r="D5" s="88" t="str">
        <f t="shared" ca="1" si="0"/>
        <v>イギリス</v>
      </c>
      <c r="E5" s="88" t="str">
        <f ca="1">INDEX(INDIRECT(E$1),MATCH($B5,管理番号,0))</f>
        <v>University of Cambridge</v>
      </c>
      <c r="F5" s="88" t="str">
        <f t="shared" ca="1" si="0"/>
        <v>University of Sheffield</v>
      </c>
      <c r="G5" s="4" t="str">
        <f ca="1">IF(I5="","",IFERROR(LOOKUP(1,0/(#REF!=包括・特例!I5),#REF!),""))</f>
        <v/>
      </c>
      <c r="H5" s="89">
        <f t="shared" ref="H5:H31" ca="1" si="2">ROUND(J5/1000,0)</f>
        <v>720</v>
      </c>
      <c r="I5" s="88" t="str">
        <f t="shared" ca="1" si="1"/>
        <v>ＧＢ営</v>
      </c>
      <c r="J5" s="88">
        <f t="shared" ca="1" si="1"/>
        <v>720000</v>
      </c>
    </row>
    <row r="6" spans="1:10" ht="18">
      <c r="B6" t="s">
        <v>829</v>
      </c>
      <c r="C6" s="88" t="str">
        <f t="shared" ca="1" si="0"/>
        <v>［無償提供］窒化物エピウェハ(6inch AlGaN/GaN HEMT on Si)</v>
      </c>
      <c r="D6" s="88" t="str">
        <f t="shared" ca="1" si="0"/>
        <v>台湾</v>
      </c>
      <c r="E6" s="88" t="str">
        <f t="shared" ca="1" si="0"/>
        <v>TSEL Technology Inc.</v>
      </c>
      <c r="F6" s="88" t="str">
        <f t="shared" ca="1" si="0"/>
        <v>WaveTek Microelectronics Corp.</v>
      </c>
      <c r="G6" s="4" t="str">
        <f ca="1">IF(I6="","",IFERROR(LOOKUP(1,0/(#REF!=包括・特例!I6),#REF!),""))</f>
        <v/>
      </c>
      <c r="H6" s="89">
        <f t="shared" ca="1" si="2"/>
        <v>648</v>
      </c>
      <c r="I6" s="88" t="str">
        <f t="shared" ca="1" si="1"/>
        <v>ＧＢ営</v>
      </c>
      <c r="J6" s="88">
        <f t="shared" ca="1" si="1"/>
        <v>648000</v>
      </c>
    </row>
    <row r="7" spans="1:10" ht="18">
      <c r="B7" t="s">
        <v>876</v>
      </c>
      <c r="C7" s="88" t="str">
        <f t="shared" ca="1" si="0"/>
        <v>［販売］窒化物エピタキシャルウェハ(6inch on Si)</v>
      </c>
      <c r="D7" s="88" t="str">
        <f t="shared" ca="1" si="0"/>
        <v>台湾</v>
      </c>
      <c r="E7" s="88" t="str">
        <f t="shared" ca="1" si="0"/>
        <v>TSEL Technology Inc.</v>
      </c>
      <c r="F7" s="88" t="str">
        <f t="shared" ca="1" si="0"/>
        <v>GLC Semiconductor Group (TW) Co.</v>
      </c>
      <c r="G7" s="4" t="str">
        <f ca="1">IF(I7="","",IFERROR(LOOKUP(1,0/(#REF!=包括・特例!I7),#REF!),""))</f>
        <v/>
      </c>
      <c r="H7" s="89">
        <f t="shared" ca="1" si="2"/>
        <v>1200</v>
      </c>
      <c r="I7" s="88" t="str">
        <f t="shared" ca="1" si="1"/>
        <v>ＧＢ営</v>
      </c>
      <c r="J7" s="88">
        <f t="shared" ca="1" si="1"/>
        <v>1200000</v>
      </c>
    </row>
    <row r="8" spans="1:10" ht="18">
      <c r="B8" t="s">
        <v>907</v>
      </c>
      <c r="C8" s="88" t="str">
        <f t="shared" ca="1" si="0"/>
        <v>［返却］SiC基板（顧客試料</v>
      </c>
      <c r="D8" s="88" t="str">
        <f t="shared" ca="1" si="0"/>
        <v>中国</v>
      </c>
      <c r="E8" s="88" t="str">
        <f t="shared" ca="1" si="0"/>
        <v>TanKeBlue Semiconductor Co.Ltd.</v>
      </c>
      <c r="F8" s="88" t="str">
        <f t="shared" ca="1" si="0"/>
        <v>顧客に同じ</v>
      </c>
      <c r="G8" s="4" t="str">
        <f ca="1">IF(I8="","",IFERROR(LOOKUP(1,0/(#REF!=包括・特例!I8),#REF!),""))</f>
        <v/>
      </c>
      <c r="H8" s="89">
        <f t="shared" ca="1" si="2"/>
        <v>0</v>
      </c>
      <c r="I8" s="88" t="str">
        <f t="shared" ca="1" si="1"/>
        <v>ＧＢ営</v>
      </c>
      <c r="J8" s="88">
        <f t="shared" ca="1" si="1"/>
        <v>400</v>
      </c>
    </row>
    <row r="9" spans="1:10" ht="18">
      <c r="B9" t="s">
        <v>933</v>
      </c>
      <c r="C9" s="88" t="str">
        <f t="shared" ca="1" si="0"/>
        <v>［その他］窒化物エピタキシャルウェハ(6inch, 8inch)</v>
      </c>
      <c r="D9" s="88" t="str">
        <f t="shared" ca="1" si="0"/>
        <v>台湾</v>
      </c>
      <c r="E9" s="88" t="str">
        <f t="shared" ca="1" si="0"/>
        <v xml:space="preserve">GaN Power Technology Corporation </v>
      </c>
      <c r="F9" s="88" t="str">
        <f t="shared" ca="1" si="0"/>
        <v>顧客に同じ</v>
      </c>
      <c r="G9" s="4" t="str">
        <f ca="1">IF(I9="","",IFERROR(LOOKUP(1,0/(#REF!=包括・特例!I9),#REF!),""))</f>
        <v/>
      </c>
      <c r="H9" s="89">
        <f t="shared" ca="1" si="2"/>
        <v>0</v>
      </c>
      <c r="I9" s="88" t="str">
        <f t="shared" ca="1" si="1"/>
        <v>ＧＢ営</v>
      </c>
      <c r="J9" s="88">
        <f t="shared" ca="1" si="1"/>
        <v>0</v>
      </c>
    </row>
    <row r="10" spans="1:10" ht="18">
      <c r="B10" t="s">
        <v>953</v>
      </c>
      <c r="C10" s="88" t="str">
        <f t="shared" ca="1" si="0"/>
        <v>［無償提供］窒化物エピタキシャルウェハ（6インチ）</v>
      </c>
      <c r="D10" s="88" t="str">
        <f t="shared" ca="1" si="0"/>
        <v>台湾</v>
      </c>
      <c r="E10" s="88" t="str">
        <f t="shared" ca="1" si="0"/>
        <v>Lextar Electronics Corporation</v>
      </c>
      <c r="F10" s="88" t="str">
        <f t="shared" ca="1" si="0"/>
        <v>顧客に同じ</v>
      </c>
      <c r="G10" s="4" t="str">
        <f ca="1">IF(I10="","",IFERROR(LOOKUP(1,0/(#REF!=包括・特例!I10),#REF!),""))</f>
        <v/>
      </c>
      <c r="H10" s="89">
        <f t="shared" ca="1" si="2"/>
        <v>0</v>
      </c>
      <c r="I10" s="88" t="str">
        <f t="shared" ca="1" si="1"/>
        <v>ＧＢ営</v>
      </c>
      <c r="J10" s="88">
        <f t="shared" ca="1" si="1"/>
        <v>0</v>
      </c>
    </row>
    <row r="11" spans="1:10" ht="18">
      <c r="B11" t="s">
        <v>1001</v>
      </c>
      <c r="C11" s="88" t="str">
        <f t="shared" ca="1" si="0"/>
        <v>［無償提供］窒化物エピタキシャルウエハ</v>
      </c>
      <c r="D11" s="88" t="str">
        <f t="shared" ca="1" si="0"/>
        <v>台湾</v>
      </c>
      <c r="E11" s="88" t="str">
        <f t="shared" ca="1" si="0"/>
        <v>Wind semiconductor Ltd.</v>
      </c>
      <c r="F11" s="88" t="str">
        <f t="shared" ca="1" si="0"/>
        <v>National Taiwan University</v>
      </c>
      <c r="G11" s="4" t="str">
        <f ca="1">IF(I11="","",IFERROR(LOOKUP(1,0/(#REF!=包括・特例!I11),#REF!),""))</f>
        <v/>
      </c>
      <c r="H11" s="89">
        <f t="shared" ca="1" si="2"/>
        <v>0</v>
      </c>
      <c r="I11" s="88" t="str">
        <f t="shared" ca="1" si="1"/>
        <v>ＧＢ営</v>
      </c>
      <c r="J11" s="88">
        <f t="shared" ca="1" si="1"/>
        <v>0</v>
      </c>
    </row>
    <row r="12" spans="1:10" ht="18">
      <c r="B12" t="s">
        <v>1004</v>
      </c>
      <c r="C12" s="88" t="str">
        <f t="shared" ca="1" si="0"/>
        <v>［販売］窒化物エピタキシャルウェハ</v>
      </c>
      <c r="D12" s="88" t="str">
        <f t="shared" ca="1" si="0"/>
        <v>ロシア</v>
      </c>
      <c r="E12" s="88" t="str">
        <f t="shared" ca="1" si="0"/>
        <v>Progress Research &amp; Production Ltd</v>
      </c>
      <c r="F12" s="88" t="str">
        <f t="shared" ca="1" si="0"/>
        <v xml:space="preserve">National Research University of </v>
      </c>
      <c r="G12" s="4" t="str">
        <f ca="1">IF(I12="","",IFERROR(LOOKUP(1,0/(#REF!=包括・特例!I12),#REF!),""))</f>
        <v/>
      </c>
      <c r="H12" s="89">
        <f t="shared" ca="1" si="2"/>
        <v>3130</v>
      </c>
      <c r="I12" s="88" t="str">
        <f t="shared" ca="1" si="1"/>
        <v>ＧＢ営</v>
      </c>
      <c r="J12" s="88">
        <f t="shared" ca="1" si="1"/>
        <v>3129750</v>
      </c>
    </row>
    <row r="13" spans="1:10" ht="18">
      <c r="B13" t="s">
        <v>1006</v>
      </c>
      <c r="C13" s="88" t="str">
        <f t="shared" ca="1" si="0"/>
        <v>［販売］窒化物エピタキシャルウェハ（8インチ）</v>
      </c>
      <c r="D13" s="88" t="str">
        <f t="shared" ca="1" si="0"/>
        <v>ドイツ</v>
      </c>
      <c r="E13" s="88" t="str">
        <f t="shared" ca="1" si="0"/>
        <v>X-FAB Dresden GmbH &amp; Co., KG</v>
      </c>
      <c r="F13" s="88" t="str">
        <f t="shared" ca="1" si="0"/>
        <v>顧客に同じ</v>
      </c>
      <c r="G13" s="4" t="str">
        <f ca="1">IF(I13="","",IFERROR(LOOKUP(1,0/(#REF!=包括・特例!I13),#REF!),""))</f>
        <v/>
      </c>
      <c r="H13" s="89">
        <f t="shared" ca="1" si="2"/>
        <v>1070</v>
      </c>
      <c r="I13" s="88" t="str">
        <f t="shared" ca="1" si="1"/>
        <v>ＧＢ営</v>
      </c>
      <c r="J13" s="88">
        <f t="shared" ca="1" si="1"/>
        <v>1070000</v>
      </c>
    </row>
    <row r="14" spans="1:10" ht="18">
      <c r="B14"/>
      <c r="C14" s="88" t="e">
        <f t="shared" ca="1" si="0"/>
        <v>#N/A</v>
      </c>
      <c r="D14" s="88" t="e">
        <f t="shared" ca="1" si="0"/>
        <v>#N/A</v>
      </c>
      <c r="E14" s="88" t="e">
        <f t="shared" ca="1" si="0"/>
        <v>#N/A</v>
      </c>
      <c r="F14" s="88" t="e">
        <f t="shared" ca="1" si="0"/>
        <v>#N/A</v>
      </c>
      <c r="G14" s="4" t="e">
        <f ca="1">IF(I14="","",IFERROR(LOOKUP(1,0/(#REF!=包括・特例!I14),#REF!),""))</f>
        <v>#N/A</v>
      </c>
      <c r="H14" s="89" t="e">
        <f t="shared" ca="1" si="2"/>
        <v>#N/A</v>
      </c>
      <c r="I14" s="88" t="e">
        <f t="shared" ca="1" si="1"/>
        <v>#N/A</v>
      </c>
      <c r="J14" s="88" t="e">
        <f t="shared" ca="1" si="1"/>
        <v>#N/A</v>
      </c>
    </row>
    <row r="15" spans="1:10" ht="18">
      <c r="B15"/>
      <c r="C15" s="88" t="e">
        <f t="shared" ca="1" si="0"/>
        <v>#N/A</v>
      </c>
      <c r="D15" s="88" t="e">
        <f t="shared" ca="1" si="0"/>
        <v>#N/A</v>
      </c>
      <c r="E15" s="88" t="e">
        <f t="shared" ca="1" si="0"/>
        <v>#N/A</v>
      </c>
      <c r="F15" s="88" t="e">
        <f t="shared" ca="1" si="0"/>
        <v>#N/A</v>
      </c>
      <c r="G15" s="4" t="e">
        <f ca="1">IF(I15="","",IFERROR(LOOKUP(1,0/(#REF!=包括・特例!I15),#REF!),""))</f>
        <v>#N/A</v>
      </c>
      <c r="H15" s="89" t="e">
        <f t="shared" ca="1" si="2"/>
        <v>#N/A</v>
      </c>
      <c r="I15" s="88" t="e">
        <f t="shared" ca="1" si="1"/>
        <v>#N/A</v>
      </c>
      <c r="J15" s="88" t="e">
        <f t="shared" ca="1" si="1"/>
        <v>#N/A</v>
      </c>
    </row>
    <row r="16" spans="1:10" ht="18">
      <c r="B16"/>
      <c r="C16" s="88" t="e">
        <f t="shared" ca="1" si="0"/>
        <v>#N/A</v>
      </c>
      <c r="D16" s="88" t="e">
        <f t="shared" ca="1" si="0"/>
        <v>#N/A</v>
      </c>
      <c r="E16" s="88" t="e">
        <f t="shared" ca="1" si="0"/>
        <v>#N/A</v>
      </c>
      <c r="F16" s="88" t="e">
        <f t="shared" ca="1" si="0"/>
        <v>#N/A</v>
      </c>
      <c r="G16" s="4" t="e">
        <f ca="1">IF(I16="","",IFERROR(LOOKUP(1,0/(#REF!=包括・特例!I16),#REF!),""))</f>
        <v>#N/A</v>
      </c>
      <c r="H16" s="89" t="e">
        <f t="shared" ca="1" si="2"/>
        <v>#N/A</v>
      </c>
      <c r="I16" s="88" t="e">
        <f t="shared" ca="1" si="1"/>
        <v>#N/A</v>
      </c>
      <c r="J16" s="88" t="e">
        <f t="shared" ca="1" si="1"/>
        <v>#N/A</v>
      </c>
    </row>
    <row r="17" spans="1:10" ht="18">
      <c r="A17" s="78" t="s">
        <v>1404</v>
      </c>
      <c r="B17" s="78" t="s">
        <v>1404</v>
      </c>
      <c r="G17" s="4" t="str">
        <f>IF(I17="","",IFERROR(LOOKUP(1,0/(#REF!=包括・特例!I17),#REF!),""))</f>
        <v/>
      </c>
      <c r="J17" s="82"/>
    </row>
    <row r="18" spans="1:10" ht="18">
      <c r="B18" s="78" t="s">
        <v>700</v>
      </c>
      <c r="C18" s="88" t="str">
        <f t="shared" ref="C18:F31" ca="1" si="3">INDEX(INDIRECT(C$1),MATCH($B18,管理番号,0))</f>
        <v>［販売］GaN wafer on Si with In-situ SiN cap</v>
      </c>
      <c r="D18" s="88" t="str">
        <f t="shared" ca="1" si="3"/>
        <v>韓国</v>
      </c>
      <c r="E18" s="88" t="str">
        <f t="shared" ca="1" si="3"/>
        <v>RFHIC Corporation</v>
      </c>
      <c r="F18" s="88" t="str">
        <f t="shared" ca="1" si="3"/>
        <v>顧客に同じ</v>
      </c>
      <c r="G18" s="4" t="str">
        <f ca="1">IF(I18="","",IFERROR(LOOKUP(1,0/(#REF!=包括・特例!I18),#REF!),""))</f>
        <v/>
      </c>
      <c r="H18" s="89">
        <f t="shared" ca="1" si="2"/>
        <v>754</v>
      </c>
      <c r="I18" s="88" t="str">
        <f t="shared" ref="I18:J31" ca="1" si="4">INDEX(INDIRECT(I$1),MATCH($B18,管理番号,0))</f>
        <v>ＧＢ営</v>
      </c>
      <c r="J18" s="88">
        <f t="shared" ca="1" si="4"/>
        <v>754180</v>
      </c>
    </row>
    <row r="19" spans="1:10" ht="18">
      <c r="B19" s="78" t="s">
        <v>790</v>
      </c>
      <c r="C19" s="88" t="str">
        <f t="shared" ca="1" si="3"/>
        <v>［販売］窒化物エピタキシャルウェハ(6inc InAlN HEMT)</v>
      </c>
      <c r="D19" s="88" t="str">
        <f t="shared" ca="1" si="3"/>
        <v>中国</v>
      </c>
      <c r="E19" s="88" t="str">
        <f t="shared" ca="1" si="3"/>
        <v>Wuhan CC Power Technology Co., Ltd.</v>
      </c>
      <c r="F19" s="88" t="str">
        <f t="shared" ca="1" si="3"/>
        <v>Suzhou Nanowin Science and Techn</v>
      </c>
      <c r="G19" s="4" t="str">
        <f ca="1">IF(I19="","",IFERROR(LOOKUP(1,0/(#REF!=包括・特例!I19),#REF!),""))</f>
        <v/>
      </c>
      <c r="H19" s="89">
        <f t="shared" ca="1" si="2"/>
        <v>780</v>
      </c>
      <c r="I19" s="88" t="str">
        <f t="shared" ca="1" si="4"/>
        <v>ＧＢ営</v>
      </c>
      <c r="J19" s="88">
        <f t="shared" ca="1" si="4"/>
        <v>780000</v>
      </c>
    </row>
    <row r="20" spans="1:10" ht="18">
      <c r="B20" s="78" t="s">
        <v>835</v>
      </c>
      <c r="C20" s="88" t="str">
        <f t="shared" ca="1" si="3"/>
        <v>［その他］2inch GaN wafer on Sapphire,6 inch GaN</v>
      </c>
      <c r="D20" s="88" t="str">
        <f t="shared" ca="1" si="3"/>
        <v>米国</v>
      </c>
      <c r="E20" s="88" t="str">
        <f t="shared" ca="1" si="3"/>
        <v>University of California Riverside</v>
      </c>
      <c r="F20" s="88" t="str">
        <f t="shared" ca="1" si="3"/>
        <v>顧客に同じ</v>
      </c>
      <c r="G20" s="4" t="str">
        <f ca="1">IF(I20="","",IFERROR(LOOKUP(1,0/(#REF!=包括・特例!I20),#REF!),""))</f>
        <v/>
      </c>
      <c r="H20" s="89">
        <f t="shared" ca="1" si="2"/>
        <v>106</v>
      </c>
      <c r="I20" s="88" t="str">
        <f t="shared" ca="1" si="4"/>
        <v>ＧＢ営</v>
      </c>
      <c r="J20" s="88">
        <f t="shared" ca="1" si="4"/>
        <v>106130</v>
      </c>
    </row>
    <row r="21" spans="1:10" ht="18">
      <c r="B21" s="78" t="s">
        <v>840</v>
      </c>
      <c r="C21" s="88" t="str">
        <f t="shared" ca="1" si="3"/>
        <v>［販売］窒化物エピタキシャルウェハ</v>
      </c>
      <c r="D21" s="88" t="str">
        <f t="shared" ca="1" si="3"/>
        <v>オーストラリア</v>
      </c>
      <c r="E21" s="88" t="str">
        <f t="shared" ca="1" si="3"/>
        <v xml:space="preserve">Griffith University </v>
      </c>
      <c r="F21" s="88" t="str">
        <f t="shared" ca="1" si="3"/>
        <v>顧客に同じ</v>
      </c>
      <c r="G21" s="4" t="str">
        <f ca="1">IF(I21="","",IFERROR(LOOKUP(1,0/(#REF!=包括・特例!I21),#REF!),""))</f>
        <v/>
      </c>
      <c r="H21" s="89">
        <f t="shared" ca="1" si="2"/>
        <v>302</v>
      </c>
      <c r="I21" s="88" t="str">
        <f t="shared" ca="1" si="4"/>
        <v>ＧＢ営</v>
      </c>
      <c r="J21" s="88">
        <f t="shared" ca="1" si="4"/>
        <v>302400</v>
      </c>
    </row>
    <row r="22" spans="1:10" ht="18">
      <c r="B22" s="78" t="s">
        <v>862</v>
      </c>
      <c r="C22" s="88" t="str">
        <f t="shared" ca="1" si="3"/>
        <v>［販売］窒化物エピタキシャルウェハ(InAlN/GaN HEMT on Si)</v>
      </c>
      <c r="D22" s="88" t="str">
        <f t="shared" ca="1" si="3"/>
        <v>中国</v>
      </c>
      <c r="E22" s="88" t="str">
        <f t="shared" ca="1" si="3"/>
        <v>Wuhan CC Power Technology Co., Ltd.</v>
      </c>
      <c r="F22" s="88" t="str">
        <f t="shared" ca="1" si="3"/>
        <v>Southern University of Science a</v>
      </c>
      <c r="G22" s="4" t="str">
        <f ca="1">IF(I22="","",IFERROR(LOOKUP(1,0/(#REF!=包括・特例!I22),#REF!),""))</f>
        <v/>
      </c>
      <c r="H22" s="89">
        <f t="shared" ca="1" si="2"/>
        <v>700</v>
      </c>
      <c r="I22" s="88" t="str">
        <f t="shared" ca="1" si="4"/>
        <v>ＧＢ営</v>
      </c>
      <c r="J22" s="88">
        <f t="shared" ca="1" si="4"/>
        <v>700000</v>
      </c>
    </row>
    <row r="23" spans="1:10" ht="18">
      <c r="B23" s="78" t="s">
        <v>975</v>
      </c>
      <c r="C23" s="88" t="str">
        <f t="shared" ca="1" si="3"/>
        <v>［販売］窒化物エピタキシャルウェハ(4inch InAlN/GaN HEMT on Si</v>
      </c>
      <c r="D23" s="88" t="str">
        <f t="shared" ca="1" si="3"/>
        <v>シンガポール</v>
      </c>
      <c r="E23" s="88" t="str">
        <f t="shared" ca="1" si="3"/>
        <v>Nanyang Technological University</v>
      </c>
      <c r="F23" s="88" t="str">
        <f t="shared" ca="1" si="3"/>
        <v>顧客に同じ</v>
      </c>
      <c r="G23" s="4" t="str">
        <f ca="1">IF(I23="","",IFERROR(LOOKUP(1,0/(#REF!=包括・特例!I23),#REF!),""))</f>
        <v/>
      </c>
      <c r="H23" s="89">
        <f t="shared" ca="1" si="2"/>
        <v>410</v>
      </c>
      <c r="I23" s="88" t="str">
        <f t="shared" ca="1" si="4"/>
        <v>ＧＢ営</v>
      </c>
      <c r="J23" s="88">
        <f t="shared" ca="1" si="4"/>
        <v>410000</v>
      </c>
    </row>
    <row r="24" spans="1:10" ht="18">
      <c r="B24" s="78" t="s">
        <v>1048</v>
      </c>
      <c r="C24" s="88" t="str">
        <f t="shared" ca="1" si="3"/>
        <v>［販売］窒化物エピタキシャルウェハ(3inch InAlN/GaN on SiC)</v>
      </c>
      <c r="D24" s="88" t="str">
        <f t="shared" ca="1" si="3"/>
        <v>台湾</v>
      </c>
      <c r="E24" s="88" t="str">
        <f t="shared" ca="1" si="3"/>
        <v>TSEL Technology Inc.</v>
      </c>
      <c r="F24" s="88" t="str">
        <f t="shared" ca="1" si="3"/>
        <v>成功大学</v>
      </c>
      <c r="G24" s="4" t="str">
        <f ca="1">IF(I24="","",IFERROR(LOOKUP(1,0/(#REF!=包括・特例!I24),#REF!),""))</f>
        <v/>
      </c>
      <c r="H24" s="89">
        <f t="shared" ca="1" si="2"/>
        <v>450</v>
      </c>
      <c r="I24" s="88" t="str">
        <f t="shared" ca="1" si="4"/>
        <v>ＧＢ営</v>
      </c>
      <c r="J24" s="88">
        <f t="shared" ca="1" si="4"/>
        <v>450000</v>
      </c>
    </row>
    <row r="25" spans="1:10" ht="18">
      <c r="B25" s="78" t="s">
        <v>1405</v>
      </c>
      <c r="C25" s="88" t="e">
        <f t="shared" ca="1" si="3"/>
        <v>#N/A</v>
      </c>
      <c r="D25" s="88" t="e">
        <f t="shared" ca="1" si="3"/>
        <v>#N/A</v>
      </c>
      <c r="E25" s="88" t="e">
        <f t="shared" ca="1" si="3"/>
        <v>#N/A</v>
      </c>
      <c r="F25" s="88" t="e">
        <f t="shared" ca="1" si="3"/>
        <v>#N/A</v>
      </c>
      <c r="G25" s="4" t="e">
        <f ca="1">IF(I25="","",IFERROR(LOOKUP(1,0/(#REF!=包括・特例!I25),#REF!),""))</f>
        <v>#N/A</v>
      </c>
      <c r="H25" s="89" t="e">
        <f t="shared" ca="1" si="2"/>
        <v>#N/A</v>
      </c>
      <c r="I25" s="88" t="e">
        <f t="shared" ca="1" si="4"/>
        <v>#N/A</v>
      </c>
      <c r="J25" s="88" t="e">
        <f t="shared" ca="1" si="4"/>
        <v>#N/A</v>
      </c>
    </row>
    <row r="26" spans="1:10" ht="18">
      <c r="B26" s="78" t="s">
        <v>713</v>
      </c>
      <c r="C26" s="88" t="str">
        <f t="shared" ref="C26:F28" ca="1" si="5">INDEX(INDIRECT(C$1),MATCH($B26,管理番号,0))</f>
        <v>［販売］特許調査報告書（検索式で抽出する公開特許一覧リスト）</v>
      </c>
      <c r="D26" s="88" t="str">
        <f t="shared" ca="1" si="5"/>
        <v>日本国内</v>
      </c>
      <c r="E26" s="88" t="str">
        <f t="shared" ca="1" si="5"/>
        <v>ファーウェイ技術日本株式会社</v>
      </c>
      <c r="F26" s="88" t="str">
        <f t="shared" ca="1" si="5"/>
        <v>ファーウェイ本社法人（中国）</v>
      </c>
      <c r="G26" s="4" t="str">
        <f ca="1">IF(I26="","",IFERROR(LOOKUP(1,0/(#REF!=包括・特例!I26),#REF!),""))</f>
        <v/>
      </c>
      <c r="H26" s="89">
        <f t="shared" ca="1" si="2"/>
        <v>200</v>
      </c>
      <c r="I26" s="88" t="str">
        <f t="shared" ref="I26:J28" ca="1" si="6">INDEX(INDIRECT(I$1),MATCH($B26,管理番号,0))</f>
        <v>ＩＰＲ</v>
      </c>
      <c r="J26" s="88">
        <f t="shared" ca="1" si="6"/>
        <v>200000</v>
      </c>
    </row>
    <row r="27" spans="1:10" ht="18">
      <c r="B27" s="78" t="s">
        <v>922</v>
      </c>
      <c r="C27" s="88" t="str">
        <f t="shared" ca="1" si="5"/>
        <v>［その他］WinActor Cast on Call</v>
      </c>
      <c r="D27" s="88" t="str">
        <f t="shared" ca="1" si="5"/>
        <v>顧客審査票の通り</v>
      </c>
      <c r="E27" s="88" t="str">
        <f t="shared" ca="1" si="5"/>
        <v>顧客審査票の通り</v>
      </c>
      <c r="F27" s="88" t="str">
        <f t="shared" ca="1" si="5"/>
        <v>顧客審査票の通り</v>
      </c>
      <c r="G27" s="4" t="str">
        <f ca="1">IF(I27="","",IFERROR(LOOKUP(1,0/(#REF!=包括・特例!I27),#REF!),""))</f>
        <v/>
      </c>
      <c r="H27" s="89">
        <f t="shared" ca="1" si="2"/>
        <v>0</v>
      </c>
      <c r="I27" s="88" t="str">
        <f t="shared" ca="1" si="6"/>
        <v>ＡＩＤ</v>
      </c>
      <c r="J27" s="88">
        <f t="shared" ca="1" si="6"/>
        <v>0</v>
      </c>
    </row>
    <row r="28" spans="1:10" ht="18">
      <c r="B28" s="78" t="s">
        <v>1039</v>
      </c>
      <c r="C28" s="88" t="str">
        <f t="shared" ca="1" si="5"/>
        <v>［技術提供］WinActor Cast on Call シナリオ（市販）</v>
      </c>
      <c r="D28" s="88" t="str">
        <f t="shared" ca="1" si="5"/>
        <v>顧客審査票の通り</v>
      </c>
      <c r="E28" s="88" t="str">
        <f t="shared" ca="1" si="5"/>
        <v>顧客審査票の通り</v>
      </c>
      <c r="F28" s="88" t="str">
        <f t="shared" ca="1" si="5"/>
        <v>顧客審査票の通り</v>
      </c>
      <c r="G28" s="4" t="str">
        <f ca="1">IF(I28="","",IFERROR(LOOKUP(1,0/(#REF!=包括・特例!I28),#REF!),""))</f>
        <v/>
      </c>
      <c r="H28" s="89">
        <f t="shared" ca="1" si="2"/>
        <v>0</v>
      </c>
      <c r="I28" s="88" t="str">
        <f t="shared" ca="1" si="6"/>
        <v>ＡＩＤ</v>
      </c>
      <c r="J28" s="88">
        <f t="shared" ca="1" si="6"/>
        <v>0</v>
      </c>
    </row>
    <row r="29" spans="1:10" ht="18">
      <c r="C29" s="88" t="e">
        <f t="shared" ca="1" si="3"/>
        <v>#N/A</v>
      </c>
      <c r="D29" s="88" t="e">
        <f t="shared" ca="1" si="3"/>
        <v>#N/A</v>
      </c>
      <c r="E29" s="88" t="e">
        <f t="shared" ca="1" si="3"/>
        <v>#N/A</v>
      </c>
      <c r="F29" s="88" t="e">
        <f t="shared" ca="1" si="3"/>
        <v>#N/A</v>
      </c>
      <c r="G29" s="4" t="e">
        <f ca="1">IF(I29="","",IFERROR(LOOKUP(1,0/(#REF!=包括・特例!I29),#REF!),""))</f>
        <v>#N/A</v>
      </c>
      <c r="H29" s="89" t="e">
        <f t="shared" ca="1" si="2"/>
        <v>#N/A</v>
      </c>
      <c r="I29" s="88" t="e">
        <f t="shared" ca="1" si="4"/>
        <v>#N/A</v>
      </c>
      <c r="J29" s="88" t="e">
        <f t="shared" ca="1" si="4"/>
        <v>#N/A</v>
      </c>
    </row>
    <row r="30" spans="1:10" ht="18">
      <c r="C30" s="88" t="e">
        <f t="shared" ca="1" si="3"/>
        <v>#N/A</v>
      </c>
      <c r="D30" s="88" t="e">
        <f t="shared" ca="1" si="3"/>
        <v>#N/A</v>
      </c>
      <c r="E30" s="88" t="e">
        <f t="shared" ca="1" si="3"/>
        <v>#N/A</v>
      </c>
      <c r="F30" s="88" t="e">
        <f t="shared" ca="1" si="3"/>
        <v>#N/A</v>
      </c>
      <c r="G30" s="4" t="e">
        <f ca="1">IF(I30="","",IFERROR(LOOKUP(1,0/(#REF!=包括・特例!I30),#REF!),""))</f>
        <v>#N/A</v>
      </c>
      <c r="H30" s="89" t="e">
        <f t="shared" ca="1" si="2"/>
        <v>#N/A</v>
      </c>
      <c r="I30" s="88" t="e">
        <f t="shared" ca="1" si="4"/>
        <v>#N/A</v>
      </c>
      <c r="J30" s="88" t="e">
        <f t="shared" ca="1" si="4"/>
        <v>#N/A</v>
      </c>
    </row>
    <row r="31" spans="1:10" ht="18">
      <c r="C31" s="88" t="e">
        <f t="shared" ca="1" si="3"/>
        <v>#N/A</v>
      </c>
      <c r="D31" s="88" t="e">
        <f t="shared" ca="1" si="3"/>
        <v>#N/A</v>
      </c>
      <c r="E31" s="88" t="e">
        <f t="shared" ca="1" si="3"/>
        <v>#N/A</v>
      </c>
      <c r="F31" s="88" t="e">
        <f t="shared" ca="1" si="3"/>
        <v>#N/A</v>
      </c>
      <c r="G31" s="4" t="e">
        <f ca="1">IF(I31="","",IFERROR(LOOKUP(1,0/(#REF!=包括・特例!I31),#REF!),""))</f>
        <v>#N/A</v>
      </c>
      <c r="H31" s="89" t="e">
        <f t="shared" ca="1" si="2"/>
        <v>#N/A</v>
      </c>
      <c r="I31" s="88" t="e">
        <f t="shared" ca="1" si="4"/>
        <v>#N/A</v>
      </c>
      <c r="J31" s="88" t="e">
        <f t="shared" ca="1" si="4"/>
        <v>#N/A</v>
      </c>
    </row>
    <row r="32" spans="1:10" ht="18">
      <c r="A32" s="78" t="s">
        <v>1406</v>
      </c>
      <c r="G32" s="4" t="str">
        <f>IF(I32="","",IFERROR(LOOKUP(1,0/(#REF!=包括・特例!I32),#REF!),""))</f>
        <v/>
      </c>
    </row>
    <row r="33" spans="3:10" ht="18">
      <c r="C33" s="88" t="e">
        <f ca="1">INDEX(INDIRECT(C$1),MATCH($B33,管理番号,0))</f>
        <v>#N/A</v>
      </c>
      <c r="D33" s="88" t="e">
        <f ca="1">INDEX(INDIRECT(D$1),MATCH($B33,管理番号,0))</f>
        <v>#N/A</v>
      </c>
      <c r="E33" s="88" t="e">
        <f ca="1">INDEX(INDIRECT(E$1),MATCH($B33,管理番号,0))</f>
        <v>#N/A</v>
      </c>
      <c r="F33" s="90" t="e">
        <f ca="1">INDEX(INDIRECT(F$1),MATCH($B33,管理番号,0))</f>
        <v>#N/A</v>
      </c>
      <c r="G33" s="4" t="e">
        <f ca="1">IF(I33="","",IFERROR(LOOKUP(1,0/(#REF!=包括・特例!I33),#REF!),""))</f>
        <v>#N/A</v>
      </c>
      <c r="H33" s="89" t="e">
        <f t="shared" ref="H33" ca="1" si="7">J33/1000</f>
        <v>#N/A</v>
      </c>
      <c r="I33" s="88" t="e">
        <f ca="1">INDEX(INDIRECT(I$1),MATCH($B33,管理番号,0))</f>
        <v>#N/A</v>
      </c>
      <c r="J33" s="88" t="e">
        <f ca="1">INDEX(INDIRECT(J$1),MATCH($B33,管理番号,0))</f>
        <v>#N/A</v>
      </c>
    </row>
  </sheetData>
  <phoneticPr fontId="5"/>
  <pageMargins left="0.7" right="0.7" top="0.75" bottom="0.75" header="0.3" footer="0.3"/>
  <pageSetup paperSize="9"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AB2BE-7E95-44ED-967D-F8F56965712C}">
  <sheetPr codeName="Sheet3"/>
  <dimension ref="B2:I43"/>
  <sheetViews>
    <sheetView workbookViewId="0">
      <selection activeCell="J13" sqref="J13"/>
    </sheetView>
  </sheetViews>
  <sheetFormatPr defaultRowHeight="13"/>
  <cols>
    <col min="1" max="16384" width="8.6640625" style="143"/>
  </cols>
  <sheetData>
    <row r="2" spans="2:8">
      <c r="B2" s="141" t="s">
        <v>1782</v>
      </c>
      <c r="C2" s="141" t="s">
        <v>1782</v>
      </c>
      <c r="D2" s="141" t="s">
        <v>1782</v>
      </c>
      <c r="E2" s="141" t="s">
        <v>1782</v>
      </c>
      <c r="F2" s="141" t="s">
        <v>1782</v>
      </c>
      <c r="G2" s="141" t="s">
        <v>1782</v>
      </c>
      <c r="H2" s="142" t="s">
        <v>1783</v>
      </c>
    </row>
    <row r="3" spans="2:8">
      <c r="B3" s="141" t="s">
        <v>1782</v>
      </c>
      <c r="C3" s="141" t="s">
        <v>1782</v>
      </c>
      <c r="D3" s="141" t="s">
        <v>1782</v>
      </c>
      <c r="E3" s="144" t="s">
        <v>1784</v>
      </c>
      <c r="F3" s="144" t="s">
        <v>1785</v>
      </c>
      <c r="G3" s="144" t="s">
        <v>1786</v>
      </c>
      <c r="H3" s="142" t="s">
        <v>1787</v>
      </c>
    </row>
    <row r="4" spans="2:8">
      <c r="B4" s="141" t="s">
        <v>1782</v>
      </c>
      <c r="C4" s="141" t="s">
        <v>1782</v>
      </c>
      <c r="D4" s="141" t="s">
        <v>1782</v>
      </c>
      <c r="E4" s="145" t="s">
        <v>1788</v>
      </c>
      <c r="F4" s="145" t="s">
        <v>1789</v>
      </c>
      <c r="G4" s="145" t="s">
        <v>1790</v>
      </c>
      <c r="H4" s="142" t="s">
        <v>1791</v>
      </c>
    </row>
    <row r="5" spans="2:8">
      <c r="B5" s="141" t="s">
        <v>1782</v>
      </c>
      <c r="C5" s="141" t="s">
        <v>1782</v>
      </c>
      <c r="D5" s="141" t="s">
        <v>1782</v>
      </c>
      <c r="E5" s="145" t="s">
        <v>1792</v>
      </c>
      <c r="F5" s="145" t="s">
        <v>1793</v>
      </c>
      <c r="G5" s="145" t="s">
        <v>1794</v>
      </c>
      <c r="H5" s="142" t="s">
        <v>1795</v>
      </c>
    </row>
    <row r="6" spans="2:8">
      <c r="B6" s="141" t="s">
        <v>1782</v>
      </c>
      <c r="C6" s="141" t="s">
        <v>1782</v>
      </c>
      <c r="D6" s="141" t="s">
        <v>1782</v>
      </c>
      <c r="E6" s="145" t="s">
        <v>1796</v>
      </c>
      <c r="F6" s="145" t="s">
        <v>1797</v>
      </c>
      <c r="G6" s="145" t="s">
        <v>1798</v>
      </c>
      <c r="H6" s="142" t="s">
        <v>1799</v>
      </c>
    </row>
    <row r="7" spans="2:8">
      <c r="B7" s="141" t="s">
        <v>1782</v>
      </c>
      <c r="C7" s="141" t="s">
        <v>1782</v>
      </c>
      <c r="D7" s="141" t="s">
        <v>1782</v>
      </c>
      <c r="E7" s="145" t="s">
        <v>1800</v>
      </c>
      <c r="F7" s="145" t="s">
        <v>1801</v>
      </c>
      <c r="G7" s="145" t="s">
        <v>1802</v>
      </c>
    </row>
    <row r="8" spans="2:8">
      <c r="B8" s="141" t="s">
        <v>1782</v>
      </c>
      <c r="C8" s="141" t="s">
        <v>1782</v>
      </c>
      <c r="D8" s="141" t="s">
        <v>1782</v>
      </c>
      <c r="E8" s="145" t="s">
        <v>1803</v>
      </c>
      <c r="F8" s="145" t="s">
        <v>1804</v>
      </c>
      <c r="G8" s="145" t="s">
        <v>1805</v>
      </c>
      <c r="H8" s="142" t="s">
        <v>1806</v>
      </c>
    </row>
    <row r="9" spans="2:8">
      <c r="B9" s="141" t="s">
        <v>1782</v>
      </c>
      <c r="C9" s="141" t="s">
        <v>1782</v>
      </c>
      <c r="D9" s="141" t="s">
        <v>1782</v>
      </c>
      <c r="E9" s="145" t="s">
        <v>1807</v>
      </c>
      <c r="F9" s="145" t="s">
        <v>1808</v>
      </c>
      <c r="G9" s="145" t="s">
        <v>1809</v>
      </c>
      <c r="H9" s="146" t="s">
        <v>1810</v>
      </c>
    </row>
    <row r="10" spans="2:8">
      <c r="B10" s="141" t="s">
        <v>1782</v>
      </c>
      <c r="C10" s="141" t="s">
        <v>1782</v>
      </c>
      <c r="D10" s="141" t="s">
        <v>1782</v>
      </c>
      <c r="E10" s="145" t="s">
        <v>1811</v>
      </c>
      <c r="F10" s="145" t="s">
        <v>1812</v>
      </c>
      <c r="G10" s="145" t="s">
        <v>1813</v>
      </c>
    </row>
    <row r="11" spans="2:8">
      <c r="B11" s="141" t="s">
        <v>1782</v>
      </c>
      <c r="C11" s="141" t="s">
        <v>1782</v>
      </c>
      <c r="D11" s="141" t="s">
        <v>1782</v>
      </c>
      <c r="E11" s="141" t="s">
        <v>1782</v>
      </c>
      <c r="F11" s="141" t="s">
        <v>1782</v>
      </c>
      <c r="G11" s="145" t="s">
        <v>1814</v>
      </c>
    </row>
    <row r="12" spans="2:8">
      <c r="B12" s="141" t="s">
        <v>1782</v>
      </c>
      <c r="C12" s="141" t="s">
        <v>1782</v>
      </c>
      <c r="D12" s="141" t="s">
        <v>1782</v>
      </c>
      <c r="E12" s="141" t="s">
        <v>1782</v>
      </c>
      <c r="F12" s="141" t="s">
        <v>1782</v>
      </c>
      <c r="G12" s="145" t="s">
        <v>1815</v>
      </c>
    </row>
    <row r="13" spans="2:8">
      <c r="B13" s="141" t="s">
        <v>1782</v>
      </c>
      <c r="C13" s="141" t="s">
        <v>1782</v>
      </c>
      <c r="D13" s="141" t="s">
        <v>1782</v>
      </c>
      <c r="E13" s="141" t="s">
        <v>1782</v>
      </c>
      <c r="F13" s="141" t="s">
        <v>1782</v>
      </c>
      <c r="G13" s="145" t="s">
        <v>1816</v>
      </c>
    </row>
    <row r="41" spans="9:9">
      <c r="I41" s="142" t="s">
        <v>1817</v>
      </c>
    </row>
    <row r="42" spans="9:9">
      <c r="I42" s="142" t="s">
        <v>1799</v>
      </c>
    </row>
    <row r="43" spans="9:9">
      <c r="I43" s="143" t="s">
        <v>1818</v>
      </c>
    </row>
  </sheetData>
  <phoneticPr fontId="5"/>
  <pageMargins left="0.7" right="0.7" top="0.75" bottom="0.75" header="0.3" footer="0.3"/>
  <pageSetup paperSize="9"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81590-06FF-4E6A-B54B-A7B570C40FA3}">
  <sheetPr codeName="Sheet4"/>
  <dimension ref="A1:M24"/>
  <sheetViews>
    <sheetView workbookViewId="0">
      <selection activeCell="J13" sqref="J13"/>
    </sheetView>
  </sheetViews>
  <sheetFormatPr defaultRowHeight="13"/>
  <cols>
    <col min="1" max="2" width="8.6640625" style="143"/>
    <col min="3" max="3" width="7" style="143" bestFit="1" customWidth="1"/>
    <col min="4" max="4" width="6.83203125" style="143" customWidth="1"/>
    <col min="5" max="5" width="2.4140625" style="143" bestFit="1" customWidth="1"/>
    <col min="6" max="7" width="8.6640625" style="143"/>
    <col min="8" max="8" width="13.83203125" style="143" bestFit="1" customWidth="1"/>
    <col min="9" max="9" width="6.4140625" style="143" customWidth="1"/>
    <col min="10" max="16384" width="8.6640625" style="143"/>
  </cols>
  <sheetData>
    <row r="1" spans="1:13">
      <c r="A1" s="191" t="s">
        <v>1819</v>
      </c>
      <c r="B1" s="191"/>
      <c r="C1" s="191"/>
      <c r="D1" s="191"/>
      <c r="E1" s="191"/>
      <c r="F1" s="192" t="s">
        <v>1820</v>
      </c>
      <c r="G1" s="192"/>
      <c r="H1" s="192"/>
      <c r="I1" s="192"/>
      <c r="J1" s="191" t="s">
        <v>1821</v>
      </c>
      <c r="K1" s="191"/>
      <c r="L1" s="191"/>
      <c r="M1" s="191"/>
    </row>
    <row r="2" spans="1:13" ht="13.5" thickBot="1"/>
    <row r="3" spans="1:13">
      <c r="C3" s="147" t="s">
        <v>1782</v>
      </c>
      <c r="D3" s="148" t="s">
        <v>1782</v>
      </c>
      <c r="E3" s="149" t="s">
        <v>1782</v>
      </c>
      <c r="H3" s="147" t="s">
        <v>1782</v>
      </c>
      <c r="I3" s="149" t="s">
        <v>1782</v>
      </c>
      <c r="L3" s="147" t="s">
        <v>1782</v>
      </c>
      <c r="M3" s="149" t="s">
        <v>1782</v>
      </c>
    </row>
    <row r="4" spans="1:13">
      <c r="C4" s="150" t="s">
        <v>1438</v>
      </c>
      <c r="D4" s="151">
        <v>21</v>
      </c>
      <c r="E4" s="152" t="s">
        <v>1782</v>
      </c>
      <c r="H4" s="150" t="s">
        <v>27</v>
      </c>
      <c r="I4" s="153">
        <v>41</v>
      </c>
      <c r="L4" s="150" t="s">
        <v>1822</v>
      </c>
      <c r="M4" s="153">
        <v>51</v>
      </c>
    </row>
    <row r="5" spans="1:13">
      <c r="C5" s="150" t="s">
        <v>1192</v>
      </c>
      <c r="D5" s="151">
        <v>20</v>
      </c>
      <c r="E5" s="154" t="s">
        <v>1782</v>
      </c>
      <c r="H5" s="150" t="s">
        <v>54</v>
      </c>
      <c r="I5" s="153">
        <v>42</v>
      </c>
      <c r="L5" s="150" t="s">
        <v>1823</v>
      </c>
      <c r="M5" s="153">
        <v>52</v>
      </c>
    </row>
    <row r="6" spans="1:13">
      <c r="C6" s="150" t="s">
        <v>1210</v>
      </c>
      <c r="D6" s="151">
        <v>19</v>
      </c>
      <c r="E6" s="154" t="s">
        <v>1782</v>
      </c>
      <c r="H6" s="150" t="s">
        <v>779</v>
      </c>
      <c r="I6" s="153">
        <v>43</v>
      </c>
      <c r="L6" s="150" t="s">
        <v>1824</v>
      </c>
      <c r="M6" s="153">
        <v>53</v>
      </c>
    </row>
    <row r="7" spans="1:13">
      <c r="C7" s="150" t="s">
        <v>1237</v>
      </c>
      <c r="D7" s="151">
        <v>18</v>
      </c>
      <c r="E7" s="154" t="s">
        <v>1782</v>
      </c>
      <c r="H7" s="150" t="s">
        <v>166</v>
      </c>
      <c r="I7" s="153">
        <v>44</v>
      </c>
      <c r="L7" s="150" t="s">
        <v>1825</v>
      </c>
      <c r="M7" s="153">
        <v>54</v>
      </c>
    </row>
    <row r="8" spans="1:13">
      <c r="C8" s="150" t="s">
        <v>1246</v>
      </c>
      <c r="D8" s="151">
        <v>17</v>
      </c>
      <c r="E8" s="154" t="s">
        <v>1782</v>
      </c>
      <c r="H8" s="150" t="s">
        <v>87</v>
      </c>
      <c r="I8" s="153">
        <v>45</v>
      </c>
      <c r="L8" s="150" t="s">
        <v>1826</v>
      </c>
      <c r="M8" s="153">
        <v>55</v>
      </c>
    </row>
    <row r="9" spans="1:13" ht="13.5" thickBot="1">
      <c r="C9" s="150" t="s">
        <v>1447</v>
      </c>
      <c r="D9" s="151">
        <v>16</v>
      </c>
      <c r="E9" s="154" t="s">
        <v>1782</v>
      </c>
      <c r="H9" s="150" t="s">
        <v>494</v>
      </c>
      <c r="I9" s="153">
        <v>46</v>
      </c>
      <c r="L9" s="155" t="s">
        <v>1827</v>
      </c>
      <c r="M9" s="156">
        <v>56</v>
      </c>
    </row>
    <row r="10" spans="1:13">
      <c r="C10" s="150" t="s">
        <v>1453</v>
      </c>
      <c r="D10" s="151">
        <v>15</v>
      </c>
      <c r="E10" s="154" t="s">
        <v>1782</v>
      </c>
      <c r="H10" s="150" t="s">
        <v>73</v>
      </c>
      <c r="I10" s="153">
        <v>47</v>
      </c>
      <c r="L10" s="193"/>
      <c r="M10" s="193"/>
    </row>
    <row r="11" spans="1:13">
      <c r="C11" s="150" t="s">
        <v>1458</v>
      </c>
      <c r="D11" s="151">
        <v>14</v>
      </c>
      <c r="E11" s="154" t="s">
        <v>1782</v>
      </c>
      <c r="H11" s="150" t="s">
        <v>259</v>
      </c>
      <c r="I11" s="153">
        <v>48</v>
      </c>
    </row>
    <row r="12" spans="1:13">
      <c r="C12" s="150" t="s">
        <v>1461</v>
      </c>
      <c r="D12" s="151">
        <v>13</v>
      </c>
      <c r="E12" s="154" t="s">
        <v>1782</v>
      </c>
      <c r="H12" s="150" t="s">
        <v>252</v>
      </c>
      <c r="I12" s="153">
        <v>49</v>
      </c>
    </row>
    <row r="13" spans="1:13" ht="13.5" thickBot="1">
      <c r="C13" s="150" t="s">
        <v>1465</v>
      </c>
      <c r="D13" s="151">
        <v>12</v>
      </c>
      <c r="E13" s="154" t="s">
        <v>1782</v>
      </c>
      <c r="H13" s="155" t="s">
        <v>116</v>
      </c>
      <c r="I13" s="156">
        <v>50</v>
      </c>
    </row>
    <row r="14" spans="1:13">
      <c r="C14" s="150" t="s">
        <v>1468</v>
      </c>
      <c r="D14" s="151">
        <v>11</v>
      </c>
      <c r="E14" s="154" t="s">
        <v>1782</v>
      </c>
    </row>
    <row r="15" spans="1:13">
      <c r="C15" s="150" t="s">
        <v>1474</v>
      </c>
      <c r="D15" s="151">
        <v>10</v>
      </c>
      <c r="E15" s="154" t="s">
        <v>1782</v>
      </c>
      <c r="L15" s="143" t="s">
        <v>1828</v>
      </c>
    </row>
    <row r="16" spans="1:13">
      <c r="C16" s="150" t="s">
        <v>1475</v>
      </c>
      <c r="D16" s="151">
        <v>9</v>
      </c>
      <c r="E16" s="154" t="s">
        <v>1782</v>
      </c>
      <c r="L16" s="143" t="s">
        <v>1829</v>
      </c>
    </row>
    <row r="17" spans="3:12">
      <c r="C17" s="150" t="s">
        <v>1479</v>
      </c>
      <c r="D17" s="151">
        <v>8</v>
      </c>
      <c r="E17" s="154" t="s">
        <v>1782</v>
      </c>
      <c r="L17" s="143" t="s">
        <v>1830</v>
      </c>
    </row>
    <row r="18" spans="3:12">
      <c r="C18" s="150" t="s">
        <v>1335</v>
      </c>
      <c r="D18" s="151">
        <v>7</v>
      </c>
      <c r="E18" s="154" t="s">
        <v>1782</v>
      </c>
      <c r="L18" s="143" t="s">
        <v>1831</v>
      </c>
    </row>
    <row r="19" spans="3:12">
      <c r="C19" s="150" t="s">
        <v>1481</v>
      </c>
      <c r="D19" s="151">
        <v>6</v>
      </c>
      <c r="E19" s="154" t="s">
        <v>1782</v>
      </c>
    </row>
    <row r="20" spans="3:12">
      <c r="C20" s="150" t="s">
        <v>1348</v>
      </c>
      <c r="D20" s="151">
        <v>5</v>
      </c>
      <c r="E20" s="154" t="s">
        <v>1782</v>
      </c>
    </row>
    <row r="21" spans="3:12">
      <c r="C21" s="150" t="s">
        <v>1369</v>
      </c>
      <c r="D21" s="151">
        <v>4</v>
      </c>
      <c r="E21" s="154" t="s">
        <v>1782</v>
      </c>
    </row>
    <row r="22" spans="3:12">
      <c r="C22" s="150" t="s">
        <v>545</v>
      </c>
      <c r="D22" s="151">
        <v>3</v>
      </c>
      <c r="E22" s="154" t="s">
        <v>1782</v>
      </c>
    </row>
    <row r="23" spans="3:12">
      <c r="C23" s="150" t="s">
        <v>1384</v>
      </c>
      <c r="D23" s="151">
        <v>2</v>
      </c>
      <c r="E23" s="154" t="s">
        <v>1782</v>
      </c>
    </row>
    <row r="24" spans="3:12" ht="13.5" thickBot="1">
      <c r="C24" s="155" t="s">
        <v>1387</v>
      </c>
      <c r="D24" s="157">
        <v>1</v>
      </c>
      <c r="E24" s="158" t="s">
        <v>1782</v>
      </c>
    </row>
  </sheetData>
  <mergeCells count="4">
    <mergeCell ref="A1:E1"/>
    <mergeCell ref="F1:I1"/>
    <mergeCell ref="J1:M1"/>
    <mergeCell ref="L10:M10"/>
  </mergeCells>
  <phoneticPr fontId="5"/>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55507-7A14-47B9-A454-6ADF40DBAEF0}">
  <sheetPr codeName="Sheet5"/>
  <dimension ref="B1:H15"/>
  <sheetViews>
    <sheetView topLeftCell="B1" workbookViewId="0">
      <selection activeCell="J13" sqref="J13"/>
    </sheetView>
  </sheetViews>
  <sheetFormatPr defaultRowHeight="13"/>
  <cols>
    <col min="1" max="1" width="8.6640625" style="143"/>
    <col min="2" max="2" width="20.6640625" style="143" customWidth="1"/>
    <col min="3" max="3" width="38.9140625" style="143" customWidth="1"/>
    <col min="4" max="4" width="9.1640625" style="143" customWidth="1"/>
    <col min="5" max="5" width="29.25" style="143" customWidth="1"/>
    <col min="6" max="6" width="23.1640625" style="143" customWidth="1"/>
    <col min="7" max="7" width="9.33203125" style="143" customWidth="1"/>
    <col min="8" max="8" width="8.4140625" style="143" customWidth="1"/>
    <col min="9" max="16384" width="8.6640625" style="143"/>
  </cols>
  <sheetData>
    <row r="1" spans="2:8">
      <c r="B1" s="192" t="s">
        <v>1832</v>
      </c>
      <c r="C1" s="192"/>
      <c r="D1" s="192"/>
      <c r="E1" s="192"/>
      <c r="F1" s="192"/>
      <c r="G1" s="192"/>
      <c r="H1" s="192"/>
    </row>
    <row r="2" spans="2:8" ht="13.5" thickBot="1"/>
    <row r="3" spans="2:8">
      <c r="B3" s="159" t="s">
        <v>1782</v>
      </c>
      <c r="C3" s="160" t="s">
        <v>1782</v>
      </c>
      <c r="D3" s="160" t="s">
        <v>1782</v>
      </c>
      <c r="E3" s="160" t="s">
        <v>1782</v>
      </c>
      <c r="F3" s="160" t="s">
        <v>1782</v>
      </c>
      <c r="G3" s="160" t="s">
        <v>1782</v>
      </c>
      <c r="H3" s="161" t="s">
        <v>1782</v>
      </c>
    </row>
    <row r="4" spans="2:8">
      <c r="B4" s="151" t="s">
        <v>689</v>
      </c>
      <c r="C4" s="151"/>
      <c r="D4" s="151"/>
      <c r="E4" s="151"/>
      <c r="F4" s="151"/>
      <c r="G4" s="151"/>
      <c r="H4" s="162"/>
    </row>
    <row r="5" spans="2:8">
      <c r="B5" s="151" t="s">
        <v>692</v>
      </c>
      <c r="C5" s="151"/>
      <c r="D5" s="151"/>
      <c r="E5" s="151"/>
      <c r="F5" s="151"/>
      <c r="G5" s="151"/>
      <c r="H5" s="162"/>
    </row>
    <row r="6" spans="2:8">
      <c r="B6" s="151" t="s">
        <v>829</v>
      </c>
      <c r="C6" s="151"/>
      <c r="D6" s="151"/>
      <c r="E6" s="151"/>
      <c r="F6" s="151"/>
      <c r="G6" s="151"/>
      <c r="H6" s="162"/>
    </row>
    <row r="7" spans="2:8">
      <c r="B7" s="151" t="s">
        <v>876</v>
      </c>
      <c r="C7" s="151"/>
      <c r="D7" s="151"/>
      <c r="E7" s="151"/>
      <c r="F7" s="151"/>
      <c r="G7" s="151"/>
      <c r="H7" s="162"/>
    </row>
    <row r="8" spans="2:8">
      <c r="B8" s="151" t="s">
        <v>907</v>
      </c>
      <c r="C8" s="151"/>
      <c r="D8" s="151"/>
      <c r="E8" s="151"/>
      <c r="F8" s="151"/>
      <c r="G8" s="151"/>
      <c r="H8" s="162"/>
    </row>
    <row r="9" spans="2:8">
      <c r="B9" s="151" t="s">
        <v>933</v>
      </c>
      <c r="C9" s="151"/>
      <c r="D9" s="151"/>
      <c r="E9" s="151"/>
      <c r="F9" s="151"/>
      <c r="G9" s="151"/>
      <c r="H9" s="162"/>
    </row>
    <row r="10" spans="2:8">
      <c r="B10" s="151" t="s">
        <v>953</v>
      </c>
      <c r="C10" s="151"/>
      <c r="D10" s="151"/>
      <c r="E10" s="151"/>
      <c r="F10" s="151"/>
      <c r="G10" s="151"/>
      <c r="H10" s="162"/>
    </row>
    <row r="11" spans="2:8">
      <c r="B11" s="151" t="s">
        <v>1001</v>
      </c>
      <c r="C11" s="151"/>
      <c r="D11" s="151"/>
      <c r="E11" s="151"/>
      <c r="F11" s="151"/>
      <c r="G11" s="151"/>
      <c r="H11" s="162"/>
    </row>
    <row r="12" spans="2:8">
      <c r="B12" s="151" t="s">
        <v>1004</v>
      </c>
      <c r="C12" s="151"/>
      <c r="D12" s="151"/>
      <c r="E12" s="151"/>
      <c r="F12" s="151"/>
      <c r="G12" s="151"/>
      <c r="H12" s="162"/>
    </row>
    <row r="13" spans="2:8">
      <c r="B13" s="151" t="s">
        <v>1006</v>
      </c>
      <c r="C13" s="151"/>
      <c r="D13" s="151"/>
      <c r="E13" s="151"/>
      <c r="F13" s="151"/>
      <c r="G13" s="151"/>
      <c r="H13" s="162"/>
    </row>
    <row r="14" spans="2:8" ht="13.5" thickBot="1">
      <c r="B14" s="163" t="s">
        <v>1833</v>
      </c>
      <c r="C14" s="164"/>
      <c r="D14" s="164"/>
      <c r="E14" s="164"/>
      <c r="F14" s="164"/>
      <c r="G14" s="164"/>
      <c r="H14" s="165"/>
    </row>
    <row r="15" spans="2:8">
      <c r="B15" s="193"/>
      <c r="C15" s="193"/>
      <c r="D15" s="193"/>
      <c r="E15" s="193"/>
      <c r="F15" s="193"/>
      <c r="G15" s="193"/>
      <c r="H15" s="193"/>
    </row>
  </sheetData>
  <mergeCells count="2">
    <mergeCell ref="B1:H1"/>
    <mergeCell ref="B15:H15"/>
  </mergeCells>
  <phoneticPr fontId="5"/>
  <pageMargins left="0.7" right="0.7" top="0.75" bottom="0.75" header="0.3" footer="0.3"/>
  <pageSetup paperSize="9" orientation="portrait" horizontalDpi="0"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61676-0E09-4170-8510-1CF0A73ABF0B}">
  <sheetPr codeName="Sheet10"/>
  <dimension ref="B1:H15"/>
  <sheetViews>
    <sheetView topLeftCell="B1" workbookViewId="0">
      <selection activeCell="J13" sqref="J13"/>
    </sheetView>
  </sheetViews>
  <sheetFormatPr defaultRowHeight="13"/>
  <cols>
    <col min="1" max="1" width="8.6640625" style="143"/>
    <col min="2" max="2" width="20.6640625" style="143" customWidth="1"/>
    <col min="3" max="3" width="38.9140625" style="143" customWidth="1"/>
    <col min="4" max="4" width="9.1640625" style="143" customWidth="1"/>
    <col min="5" max="5" width="29.25" style="143" customWidth="1"/>
    <col min="6" max="6" width="23.1640625" style="143" customWidth="1"/>
    <col min="7" max="7" width="9.33203125" style="143" customWidth="1"/>
    <col min="8" max="8" width="8.4140625" style="143" customWidth="1"/>
    <col min="9" max="16384" width="8.6640625" style="143"/>
  </cols>
  <sheetData>
    <row r="1" spans="2:8">
      <c r="B1" s="192" t="s">
        <v>1834</v>
      </c>
      <c r="C1" s="192"/>
      <c r="D1" s="192"/>
      <c r="E1" s="192"/>
      <c r="F1" s="192"/>
      <c r="G1" s="192"/>
      <c r="H1" s="192"/>
    </row>
    <row r="3" spans="2:8" ht="13.5" thickBot="1">
      <c r="B3" s="166"/>
      <c r="C3" s="166"/>
      <c r="D3" s="166"/>
      <c r="E3" s="166"/>
      <c r="F3" s="166"/>
      <c r="G3" s="166"/>
      <c r="H3" s="166"/>
    </row>
    <row r="4" spans="2:8">
      <c r="B4" s="167" t="s">
        <v>689</v>
      </c>
      <c r="C4" s="168"/>
      <c r="D4" s="168"/>
      <c r="E4" s="168"/>
      <c r="F4" s="168"/>
      <c r="G4" s="168"/>
      <c r="H4" s="169"/>
    </row>
    <row r="5" spans="2:8">
      <c r="B5" s="170" t="s">
        <v>692</v>
      </c>
      <c r="C5" s="151"/>
      <c r="D5" s="151"/>
      <c r="E5" s="151"/>
      <c r="F5" s="151"/>
      <c r="G5" s="151"/>
      <c r="H5" s="162"/>
    </row>
    <row r="6" spans="2:8">
      <c r="B6" s="170" t="s">
        <v>829</v>
      </c>
      <c r="C6" s="151"/>
      <c r="D6" s="151"/>
      <c r="E6" s="151"/>
      <c r="F6" s="151"/>
      <c r="G6" s="151"/>
      <c r="H6" s="162"/>
    </row>
    <row r="7" spans="2:8">
      <c r="B7" s="170" t="s">
        <v>876</v>
      </c>
      <c r="C7" s="151"/>
      <c r="D7" s="151"/>
      <c r="E7" s="151"/>
      <c r="F7" s="151"/>
      <c r="G7" s="151"/>
      <c r="H7" s="162"/>
    </row>
    <row r="8" spans="2:8">
      <c r="B8" s="170" t="s">
        <v>907</v>
      </c>
      <c r="C8" s="151"/>
      <c r="D8" s="151"/>
      <c r="E8" s="151"/>
      <c r="F8" s="151"/>
      <c r="G8" s="151"/>
      <c r="H8" s="162"/>
    </row>
    <row r="9" spans="2:8">
      <c r="B9" s="170" t="s">
        <v>933</v>
      </c>
      <c r="C9" s="151"/>
      <c r="D9" s="151"/>
      <c r="E9" s="151"/>
      <c r="F9" s="151"/>
      <c r="G9" s="151"/>
      <c r="H9" s="162"/>
    </row>
    <row r="10" spans="2:8">
      <c r="B10" s="170" t="s">
        <v>953</v>
      </c>
      <c r="C10" s="151"/>
      <c r="D10" s="151"/>
      <c r="E10" s="151"/>
      <c r="F10" s="151"/>
      <c r="G10" s="151"/>
      <c r="H10" s="162"/>
    </row>
    <row r="11" spans="2:8">
      <c r="B11" s="170" t="s">
        <v>1001</v>
      </c>
      <c r="C11" s="151"/>
      <c r="D11" s="151"/>
      <c r="E11" s="151"/>
      <c r="F11" s="151"/>
      <c r="G11" s="151"/>
      <c r="H11" s="162"/>
    </row>
    <row r="12" spans="2:8">
      <c r="B12" s="170" t="s">
        <v>1004</v>
      </c>
      <c r="C12" s="151"/>
      <c r="D12" s="151"/>
      <c r="E12" s="151"/>
      <c r="F12" s="151"/>
      <c r="G12" s="151"/>
      <c r="H12" s="162"/>
    </row>
    <row r="13" spans="2:8">
      <c r="B13" s="170" t="s">
        <v>1006</v>
      </c>
      <c r="C13" s="151"/>
      <c r="D13" s="151"/>
      <c r="E13" s="151"/>
      <c r="F13" s="151"/>
      <c r="G13" s="151"/>
      <c r="H13" s="162"/>
    </row>
    <row r="14" spans="2:8" ht="13.5" thickBot="1">
      <c r="B14" s="163" t="s">
        <v>1833</v>
      </c>
      <c r="C14" s="164"/>
      <c r="D14" s="164"/>
      <c r="E14" s="164"/>
      <c r="F14" s="164"/>
      <c r="G14" s="164"/>
      <c r="H14" s="165"/>
    </row>
    <row r="15" spans="2:8">
      <c r="B15" s="194"/>
      <c r="C15" s="194"/>
      <c r="D15" s="194"/>
      <c r="E15" s="194"/>
      <c r="F15" s="194"/>
      <c r="G15" s="194"/>
      <c r="H15" s="194"/>
    </row>
  </sheetData>
  <mergeCells count="2">
    <mergeCell ref="B1:H1"/>
    <mergeCell ref="B15:H15"/>
  </mergeCells>
  <phoneticPr fontId="5"/>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35</vt:i4>
      </vt:variant>
    </vt:vector>
  </HeadingPairs>
  <TitlesOfParts>
    <vt:vector size="45" baseType="lpstr">
      <vt:lpstr>yushutsu_kobetsu</vt:lpstr>
      <vt:lpstr>ダッシュボード</vt:lpstr>
      <vt:lpstr>組織辞書</vt:lpstr>
      <vt:lpstr>仕向地</vt:lpstr>
      <vt:lpstr>組織名称・略称・英文呼称</vt:lpstr>
      <vt:lpstr>包括・特例</vt:lpstr>
      <vt:lpstr>＿表＿</vt:lpstr>
      <vt:lpstr>＿別表＿</vt:lpstr>
      <vt:lpstr>＿特一＿</vt:lpstr>
      <vt:lpstr>＿特例＿</vt:lpstr>
      <vt:lpstr>組織名称・略称・英文呼称!Print_Area</vt:lpstr>
      <vt:lpstr>組織名称・略称・英文呼称!Print_Titles</vt:lpstr>
      <vt:lpstr>Range_組織辞書</vt:lpstr>
      <vt:lpstr>該当国内取引件数</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仕向地集計</vt:lpstr>
      <vt:lpstr>仕向地別名</vt:lpstr>
      <vt:lpstr>仕向地別名回数</vt:lpstr>
      <vt:lpstr>取引集計</vt:lpstr>
      <vt:lpstr>取引集計＿非ゼロ</vt:lpstr>
      <vt:lpstr>集計期間</vt:lpstr>
      <vt:lpstr>集計状況</vt:lpstr>
      <vt:lpstr>集計名例外解決</vt:lpstr>
      <vt:lpstr>少額特例適用</vt:lpstr>
      <vt:lpstr>少額特例適用件数</vt:lpstr>
      <vt:lpstr>承認記録</vt:lpstr>
      <vt:lpstr>申請者所属</vt:lpstr>
      <vt:lpstr>組織</vt:lpstr>
      <vt:lpstr>組織集計</vt:lpstr>
      <vt:lpstr>組織集計＿非ゼロ</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2021-02-07T15:29:17Z</dcterms:modified>
</cp:coreProperties>
</file>