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\งานอื่นๆ\MIS\MIS สภอ\การขาย\"/>
    </mc:Choice>
  </mc:AlternateContent>
  <xr:revisionPtr revIDLastSave="0" documentId="13_ncr:1_{2EA8B92A-4A17-488C-9F2F-6151E08D459B}" xr6:coauthVersionLast="45" xr6:coauthVersionMax="45" xr10:uidLastSave="{00000000-0000-0000-0000-000000000000}"/>
  <bookViews>
    <workbookView xWindow="-120" yWindow="-120" windowWidth="21840" windowHeight="13140" firstSheet="2" activeTab="4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5" l="1"/>
  <c r="P22" i="5"/>
  <c r="M22" i="5"/>
  <c r="P21" i="5"/>
  <c r="M21" i="5"/>
  <c r="P15" i="1" l="1"/>
  <c r="P14" i="1"/>
  <c r="P13" i="1"/>
  <c r="P6" i="1"/>
  <c r="P5" i="1"/>
  <c r="P4" i="1"/>
  <c r="P3" i="1"/>
  <c r="M15" i="1"/>
  <c r="M14" i="1"/>
  <c r="M13" i="1"/>
  <c r="M7" i="1"/>
  <c r="M6" i="1"/>
  <c r="M5" i="1"/>
  <c r="M4" i="1"/>
  <c r="M3" i="1"/>
  <c r="P19" i="5"/>
  <c r="M20" i="5"/>
  <c r="M19" i="5"/>
  <c r="M15" i="3"/>
  <c r="M14" i="3"/>
  <c r="M13" i="3"/>
  <c r="M8" i="3"/>
  <c r="M9" i="3"/>
  <c r="M7" i="3"/>
  <c r="M4" i="3"/>
  <c r="M5" i="3"/>
  <c r="M3" i="3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<sst xmlns="http://schemas.openxmlformats.org/spreadsheetml/2006/main" count="1503" uniqueCount="65">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</sst>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165" fontId="0" fillId="0" borderId="1" xfId="1" applyNumberFormat="1" applyFont="1" applyBorder="1"/>
    <xf numFmtId="164" fontId="0" fillId="0" borderId="3" xfId="1" applyFont="1" applyBorder="1"/>
    <xf numFmtId="164" fontId="0" fillId="0" borderId="4" xfId="1" applyFont="1" applyBorder="1"/>
    <xf numFmtId="164" fontId="0" fillId="0" borderId="5" xfId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4" xfId="1" applyNumberFormat="1" applyFont="1" applyBorder="1"/>
    <xf numFmtId="2" fontId="0" fillId="0" borderId="2" xfId="0" applyNumberFormat="1" applyBorder="1"/>
    <xf numFmtId="2" fontId="0" fillId="0" borderId="5" xfId="1" applyNumberFormat="1" applyFont="1" applyBorder="1"/>
    <xf numFmtId="2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opLeftCell="B1" workbookViewId="0">
      <pane xSplit="4" ySplit="2" topLeftCell="M3" activePane="bottomRight" state="frozen"/>
      <selection activeCell="B1" sqref="B1"/>
      <selection pane="topRight" activeCell="F1" sqref="F1"/>
      <selection pane="bottomLeft" activeCell="B3" sqref="B3"/>
      <selection pane="bottomRight" activeCell="P17" sqref="P17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84757</v>
      </c>
      <c r="M3" s="3">
        <f>+L3*8.04</f>
        <v>681446.27999999991</v>
      </c>
      <c r="N3" s="3">
        <v>24282172</v>
      </c>
      <c r="O3" s="3">
        <v>34723</v>
      </c>
      <c r="P3" s="3">
        <f>+O3*8.04</f>
        <v>279172.92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630</v>
      </c>
      <c r="M4" s="3">
        <f>+L4*8.13</f>
        <v>5121.9000000000005</v>
      </c>
      <c r="N4" s="3">
        <v>193095</v>
      </c>
      <c r="O4" s="3">
        <v>630</v>
      </c>
      <c r="P4" s="3">
        <f>+O4*8.13</f>
        <v>5121.9000000000005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14132</v>
      </c>
      <c r="M5" s="3">
        <f>+L5*8.13</f>
        <v>114893.16000000002</v>
      </c>
      <c r="N5" s="3">
        <v>4331458</v>
      </c>
      <c r="O5" s="3">
        <v>2437</v>
      </c>
      <c r="P5" s="3">
        <f>+O5*8.13</f>
        <v>19812.810000000001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148</v>
      </c>
      <c r="M6" s="3">
        <f>+L6*8.13</f>
        <v>1203.24</v>
      </c>
      <c r="N6" s="3">
        <v>56240</v>
      </c>
      <c r="O6" s="3">
        <v>44</v>
      </c>
      <c r="P6" s="3">
        <f>+O6*8.13</f>
        <v>357.72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50</v>
      </c>
      <c r="M7" s="3">
        <f>+L7*3.5</f>
        <v>175</v>
      </c>
      <c r="N7" s="3">
        <v>6000</v>
      </c>
      <c r="O7" s="3"/>
      <c r="P7" s="3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/>
      <c r="N8" s="3"/>
      <c r="O8" s="3"/>
      <c r="P8" s="3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/>
      <c r="M9" s="3"/>
      <c r="N9" s="3"/>
      <c r="O9" s="3"/>
      <c r="P9" s="3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237</v>
      </c>
      <c r="M13" s="3">
        <f>+L13*10.04</f>
        <v>2379.48</v>
      </c>
      <c r="N13" s="3">
        <v>84372</v>
      </c>
      <c r="O13" s="3">
        <v>63</v>
      </c>
      <c r="P13" s="3">
        <f>+O13*10.04</f>
        <v>632.52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50</v>
      </c>
      <c r="M14" s="3">
        <f>+L14*10.13</f>
        <v>506.50000000000006</v>
      </c>
      <c r="N14" s="3">
        <v>17436</v>
      </c>
      <c r="O14" s="3">
        <v>48</v>
      </c>
      <c r="P14" s="3">
        <f>+O14*10.13</f>
        <v>486.24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176</v>
      </c>
      <c r="M15" s="3">
        <f>+L15*10.13</f>
        <v>1782.88</v>
      </c>
      <c r="N15" s="3">
        <v>63932</v>
      </c>
      <c r="O15" s="3">
        <v>54</v>
      </c>
      <c r="P15" s="3">
        <f>+O15*10.13</f>
        <v>547.0200000000001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topLeftCell="E1" workbookViewId="0">
      <pane xSplit="1" ySplit="2" topLeftCell="I3" activePane="bottomRight" state="frozen"/>
      <selection activeCell="E1" sqref="E1"/>
      <selection pane="topRight" activeCell="F1" sqref="F1"/>
      <selection pane="bottomLeft" activeCell="E3" sqref="E3"/>
      <selection pane="bottomRight" activeCell="L11" sqref="L11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54240</v>
      </c>
      <c r="M3" s="3">
        <f>+L3*8.04</f>
        <v>436089.59999999998</v>
      </c>
      <c r="N3" s="3">
        <v>16597489.199999999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1920</v>
      </c>
      <c r="M4" s="3">
        <f>+L4*8.13</f>
        <v>15609.600000000002</v>
      </c>
      <c r="N4" s="3">
        <v>673848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11610</v>
      </c>
      <c r="M5" s="3">
        <f>+L5*8.13</f>
        <v>94389.3</v>
      </c>
      <c r="N5" s="3">
        <v>3481476.6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13590</v>
      </c>
      <c r="M7" s="3">
        <f>+L7*3.5</f>
        <v>47565</v>
      </c>
      <c r="N7" s="3">
        <v>1676598.3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1550</v>
      </c>
      <c r="M8" s="3">
        <f>+L8*3.5</f>
        <v>5425</v>
      </c>
      <c r="N8" s="3">
        <v>180699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3820</v>
      </c>
      <c r="M9" s="3">
        <f>+L9*3.5</f>
        <v>13370</v>
      </c>
      <c r="N9" s="3">
        <v>1580505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3545</v>
      </c>
      <c r="M13" s="3">
        <f>+L13*10.04</f>
        <v>35591.799999999996</v>
      </c>
      <c r="N13" s="3">
        <v>1247840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2600</v>
      </c>
      <c r="M14" s="3">
        <f>+L14*10.13</f>
        <v>26338.000000000004</v>
      </c>
      <c r="N14" s="3">
        <v>1040696.4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3820</v>
      </c>
      <c r="M15" s="3">
        <f>+L15*10.13</f>
        <v>38696.600000000006</v>
      </c>
      <c r="N15" s="3">
        <v>1580505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tabSelected="1" topLeftCell="E1" workbookViewId="0">
      <pane xSplit="1" ySplit="2" topLeftCell="L3" activePane="bottomRight" state="frozen"/>
      <selection activeCell="E1" sqref="E1"/>
      <selection pane="topRight" activeCell="F1" sqref="F1"/>
      <selection pane="bottomLeft" activeCell="E3" sqref="E3"/>
      <selection pane="bottomRight" activeCell="N12" sqref="N12:P39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10"/>
      <c r="O12" s="10"/>
      <c r="P12" s="10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8"/>
      <c r="M13" s="8"/>
      <c r="N13" s="11"/>
      <c r="O13" s="11"/>
      <c r="P13" s="11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/>
      <c r="M14" s="7"/>
      <c r="N14" s="12"/>
      <c r="O14" s="12"/>
      <c r="P14" s="12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/>
      <c r="M15" s="3"/>
      <c r="N15" s="13"/>
      <c r="O15" s="13"/>
      <c r="P15" s="1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13"/>
      <c r="O16" s="13"/>
      <c r="P16" s="1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13"/>
      <c r="O17" s="13"/>
      <c r="P17" s="1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13"/>
      <c r="O18" s="13"/>
      <c r="P18" s="1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>
        <v>7878</v>
      </c>
      <c r="M19" s="3">
        <f>+L19*10.04</f>
        <v>79095.12</v>
      </c>
      <c r="N19" s="13">
        <v>2566179.7200000002</v>
      </c>
      <c r="O19" s="13">
        <v>3822</v>
      </c>
      <c r="P19" s="13">
        <f>+O19*10.04</f>
        <v>38372.879999999997</v>
      </c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2423</v>
      </c>
      <c r="M20" s="3">
        <f>+L20*7.2</f>
        <v>17445.600000000002</v>
      </c>
      <c r="N20" s="13">
        <v>588037.87</v>
      </c>
      <c r="O20" s="13">
        <v>177</v>
      </c>
      <c r="P20" s="1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>
        <v>986097.26</v>
      </c>
      <c r="G21" s="3"/>
      <c r="H21" s="3">
        <v>36549375.890000001</v>
      </c>
      <c r="I21" s="3">
        <v>82174.77</v>
      </c>
      <c r="J21" s="3"/>
      <c r="K21" s="3">
        <v>3045781.32</v>
      </c>
      <c r="L21" s="3">
        <v>2264</v>
      </c>
      <c r="M21" s="3">
        <f>+L21*8.04</f>
        <v>18202.559999999998</v>
      </c>
      <c r="N21" s="13">
        <v>617324.88</v>
      </c>
      <c r="O21" s="13">
        <v>2436</v>
      </c>
      <c r="P21" s="13">
        <f>+O21*8.04</f>
        <v>19585.439999999999</v>
      </c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>
        <v>1289253.3700000001</v>
      </c>
      <c r="G22" s="3"/>
      <c r="H22" s="3">
        <v>44091513.890000001</v>
      </c>
      <c r="I22" s="3">
        <v>107437.78</v>
      </c>
      <c r="J22" s="3"/>
      <c r="K22" s="3">
        <v>3674292.82</v>
      </c>
      <c r="L22" s="3">
        <v>5805</v>
      </c>
      <c r="M22" s="3">
        <f>+L22*10.13</f>
        <v>58804.65</v>
      </c>
      <c r="N22" s="13">
        <v>1563054.3</v>
      </c>
      <c r="O22" s="13">
        <v>1975</v>
      </c>
      <c r="P22" s="13">
        <f>+O22*10.13</f>
        <v>20006.75</v>
      </c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600</v>
      </c>
      <c r="M23" s="3">
        <f>+L23*10.13</f>
        <v>6078.0000000000009</v>
      </c>
      <c r="N23" s="13">
        <v>161556</v>
      </c>
      <c r="O23" s="13"/>
      <c r="P23" s="1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13"/>
      <c r="O24" s="13"/>
      <c r="P24" s="1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13"/>
      <c r="O25" s="13"/>
      <c r="P25" s="1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13"/>
      <c r="O26" s="13"/>
      <c r="P26" s="1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13"/>
      <c r="O27" s="13"/>
      <c r="P27" s="1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13"/>
      <c r="O28" s="13"/>
      <c r="P28" s="1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13"/>
      <c r="O29" s="13"/>
      <c r="P29" s="1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13"/>
      <c r="O30" s="13"/>
      <c r="P30" s="1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13"/>
      <c r="O31" s="13"/>
      <c r="P31" s="1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13"/>
      <c r="O32" s="13"/>
      <c r="P32" s="1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13"/>
      <c r="O33" s="13"/>
      <c r="P33" s="1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13"/>
      <c r="O34" s="13"/>
      <c r="P34" s="1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13"/>
      <c r="O35" s="13"/>
      <c r="P35" s="1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13"/>
      <c r="O36" s="13"/>
      <c r="P36" s="1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13"/>
      <c r="O37" s="13"/>
      <c r="P37" s="1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13"/>
      <c r="O38" s="13"/>
      <c r="P38" s="1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13"/>
      <c r="O39" s="13"/>
      <c r="P39" s="1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9"/>
  <sheetViews>
    <sheetView topLeftCell="E1" workbookViewId="0">
      <pane ySplit="2" topLeftCell="A20" activePane="bottomLeft" state="frozen"/>
      <selection activeCell="E1" sqref="E1"/>
      <selection pane="bottomLeft" activeCell="N37" sqref="N37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" bestFit="1" customWidth="1"/>
    <col min="13" max="13" width="5.85546875" bestFit="1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667455</v>
      </c>
      <c r="M34" s="3"/>
      <c r="N34" s="3">
        <v>5041082.0999999996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2442245</v>
      </c>
      <c r="M36" s="3"/>
      <c r="N36" s="3">
        <v>17513571.899999999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/>
      <c r="M38" s="3"/>
      <c r="N38" s="3"/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9"/>
  <sheetViews>
    <sheetView workbookViewId="0">
      <selection sqref="A1:A2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ปริศนา กันจันวงศ์</cp:lastModifiedBy>
  <dcterms:created xsi:type="dcterms:W3CDTF">2020-04-22T07:18:46Z</dcterms:created>
  <dcterms:modified xsi:type="dcterms:W3CDTF">2020-05-07T02:54:38Z</dcterms:modified>
</cp:coreProperties>
</file>