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งาน\งานอื่นๆ\MIS\MIS สภอ\การขาย\"/>
    </mc:Choice>
  </mc:AlternateContent>
  <xr:revisionPtr revIDLastSave="0" documentId="13_ncr:1_{545183EB-8C66-4B0E-AA49-17436BCBFAA3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1" l="1"/>
  <c r="P32" i="1"/>
  <c r="P31" i="1"/>
  <c r="P30" i="1"/>
  <c r="M33" i="1"/>
  <c r="M32" i="1"/>
  <c r="M31" i="1"/>
  <c r="M30" i="1"/>
  <c r="P4" i="1"/>
  <c r="M4" i="1"/>
  <c r="M15" i="1"/>
  <c r="M13" i="1"/>
  <c r="M15" i="9" l="1"/>
  <c r="M14" i="9"/>
  <c r="M23" i="5" l="1"/>
  <c r="M22" i="5"/>
  <c r="M21" i="5"/>
  <c r="M20" i="5"/>
  <c r="M15" i="5"/>
  <c r="M14" i="5"/>
  <c r="M13" i="5"/>
  <c r="M15" i="3"/>
  <c r="M14" i="3"/>
  <c r="M13" i="3"/>
  <c r="M9" i="3"/>
  <c r="M8" i="3"/>
  <c r="M7" i="3"/>
  <c r="M5" i="3"/>
  <c r="M4" i="3"/>
  <c r="M3" i="3"/>
  <c r="P15" i="1"/>
  <c r="P13" i="1"/>
  <c r="P9" i="1"/>
  <c r="P8" i="1"/>
  <c r="P7" i="1"/>
  <c r="P6" i="1"/>
  <c r="P5" i="1"/>
  <c r="P3" i="1"/>
  <c r="M9" i="1"/>
  <c r="M7" i="1"/>
  <c r="M6" i="1"/>
  <c r="M5" i="1"/>
  <c r="M3" i="1"/>
  <c r="M39" i="7"/>
  <c r="M36" i="7"/>
  <c r="M34" i="7"/>
</calcChain>
</file>

<file path=xl/sharedStrings.xml><?xml version="1.0" encoding="utf-8"?>
<sst xmlns="http://schemas.openxmlformats.org/spreadsheetml/2006/main" count="1503" uniqueCount="65">
  <si>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</si>
  <si>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</si>
  <si>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</si>
  <si>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</si>
  <si>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</si>
  <si>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</si>
  <si>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</si>
  <si>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</si>
  <si>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</si>
  <si>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</si>
  <si>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</si>
  <si>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</si>
  <si>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</si>
  <si>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</si>
  <si>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</si>
  <si>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</si>
  <si>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</si>
  <si>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</si>
  <si>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</si>
  <si>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</si>
  <si>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</si>
  <si>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</si>
  <si>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</si>
  <si>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</si>
  <si>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</si>
  <si>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</si>
  <si>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</si>
  <si>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</si>
  <si>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</si>
  <si>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</si>
  <si>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</si>
  <si>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</si>
  <si>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</si>
  <si>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</si>
  <si>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</si>
  <si>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</si>
  <si>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</si>
  <si>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</si>
  <si>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</si>
  <si>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</si>
  <si>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</si>
  <si>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</si>
  <si>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</si>
  <si>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</si>
  <si>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</si>
  <si>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</si>
  <si>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</si>
  <si>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</si>
  <si>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</si>
  <si>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</si>
  <si>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</si>
  <si>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</si>
  <si>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</si>
  <si>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</si>
  <si>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</si>
  <si>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</si>
  <si>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</si>
  <si>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</si>
  <si>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</si>
  <si>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</si>
  <si>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</si>
  <si>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</si>
  <si>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</si>
  <si>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</si>
  <si>
    <t xml:space="preserve"> 250 มิลลิลิตร 36 กล่อง รสช็อคโกแลต(แพค3)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</si>
</sst>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165" fontId="0" fillId="0" borderId="1" xfId="1" applyNumberFormat="1" applyFont="1" applyBorder="1"/>
    <xf numFmtId="164" fontId="0" fillId="0" borderId="3" xfId="1" applyFont="1" applyBorder="1"/>
    <xf numFmtId="164" fontId="0" fillId="0" borderId="4" xfId="1" applyFont="1" applyBorder="1"/>
    <xf numFmtId="164" fontId="0" fillId="0" borderId="5" xfId="1" applyFont="1" applyBorder="1"/>
    <xf numFmtId="0" fontId="0" fillId="0" borderId="2" xfId="0" applyBorder="1"/>
    <xf numFmtId="164" fontId="0" fillId="0" borderId="2" xfId="1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2" fontId="0" fillId="0" borderId="1" xfId="1" applyNumberFormat="1" applyFont="1" applyBorder="1"/>
    <xf numFmtId="2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B1" workbookViewId="0">
      <pane xSplit="4" ySplit="2" topLeftCell="J3" activePane="bottomRight" state="frozen"/>
      <selection activeCell="B1" sqref="B1"/>
      <selection pane="topRight" activeCell="F1" sqref="F1"/>
      <selection pane="bottomLeft" activeCell="B3" sqref="B3"/>
      <selection pane="bottomRight" activeCell="P39" sqref="F3:P39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26" customWidth="1"/>
    <col min="5" max="5" width="58.85546875" bestFit="1" customWidth="1"/>
    <col min="6" max="6" width="14.42578125" customWidth="1"/>
    <col min="7" max="7" width="4.5703125" bestFit="1" customWidth="1"/>
    <col min="8" max="8" width="16.85546875" customWidth="1"/>
    <col min="9" max="9" width="15.5703125" customWidth="1"/>
    <col min="10" max="10" width="4.5703125" bestFit="1" customWidth="1"/>
    <col min="11" max="11" width="19.5703125" customWidth="1"/>
    <col min="12" max="12" width="14" bestFit="1" customWidth="1"/>
    <col min="13" max="13" width="14.140625" customWidth="1"/>
    <col min="14" max="14" width="18" customWidth="1"/>
    <col min="15" max="15" width="19.7109375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12">
        <v>10313298.699999999</v>
      </c>
      <c r="G3" s="13"/>
      <c r="H3" s="12">
        <v>382259081.31</v>
      </c>
      <c r="I3" s="12">
        <v>859441.56</v>
      </c>
      <c r="J3" s="13"/>
      <c r="K3" s="12">
        <v>31854923.440000001</v>
      </c>
      <c r="L3" s="12">
        <v>76392</v>
      </c>
      <c r="M3" s="12">
        <f>+L3*8.04</f>
        <v>614191.67999999993</v>
      </c>
      <c r="N3" s="12">
        <v>22764816</v>
      </c>
      <c r="O3" s="12">
        <v>6123</v>
      </c>
      <c r="P3" s="12">
        <f>+O3*8.04</f>
        <v>49228.92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12"/>
      <c r="G4" s="13"/>
      <c r="H4" s="12"/>
      <c r="I4" s="12"/>
      <c r="J4" s="13"/>
      <c r="K4" s="12"/>
      <c r="L4" s="12">
        <v>50</v>
      </c>
      <c r="M4" s="12">
        <f>+L4*8.13</f>
        <v>406.50000000000006</v>
      </c>
      <c r="N4" s="12">
        <v>15325</v>
      </c>
      <c r="O4" s="12">
        <v>8</v>
      </c>
      <c r="P4" s="12">
        <f>+O4*8.13</f>
        <v>65.040000000000006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12">
        <v>3073798.23</v>
      </c>
      <c r="G5" s="13"/>
      <c r="H5" s="12">
        <v>115881815.18000001</v>
      </c>
      <c r="I5" s="12">
        <v>256149.85</v>
      </c>
      <c r="J5" s="13"/>
      <c r="K5" s="12">
        <v>9656817.9299999997</v>
      </c>
      <c r="L5" s="12">
        <v>11304</v>
      </c>
      <c r="M5" s="12">
        <f>+L5*8.13</f>
        <v>91901.52</v>
      </c>
      <c r="N5" s="12">
        <v>3464676</v>
      </c>
      <c r="O5" s="12">
        <v>437</v>
      </c>
      <c r="P5" s="12">
        <f>+O5*8.13</f>
        <v>3552.8100000000004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12"/>
      <c r="G6" s="13"/>
      <c r="H6" s="12"/>
      <c r="I6" s="12"/>
      <c r="J6" s="13"/>
      <c r="K6" s="12"/>
      <c r="L6" s="12">
        <v>504</v>
      </c>
      <c r="M6" s="12">
        <f>+L6*8.13</f>
        <v>4097.5200000000004</v>
      </c>
      <c r="N6" s="12">
        <v>191520</v>
      </c>
      <c r="O6" s="12">
        <v>172</v>
      </c>
      <c r="P6" s="12">
        <f>+O6*8.13</f>
        <v>1398.3600000000001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12"/>
      <c r="G7" s="13"/>
      <c r="H7" s="12"/>
      <c r="I7" s="12"/>
      <c r="J7" s="13"/>
      <c r="K7" s="12"/>
      <c r="L7" s="12">
        <v>702</v>
      </c>
      <c r="M7" s="12">
        <f>+L7*3.5</f>
        <v>2457</v>
      </c>
      <c r="N7" s="12">
        <v>84240</v>
      </c>
      <c r="O7" s="12"/>
      <c r="P7" s="12">
        <f>+O7*3.5</f>
        <v>0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12"/>
      <c r="G8" s="13"/>
      <c r="H8" s="12"/>
      <c r="I8" s="12"/>
      <c r="J8" s="13"/>
      <c r="K8" s="12"/>
      <c r="L8" s="12"/>
      <c r="M8" s="12"/>
      <c r="N8" s="12"/>
      <c r="O8" s="12"/>
      <c r="P8" s="12">
        <f>+O8*3.5</f>
        <v>0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12"/>
      <c r="G9" s="13"/>
      <c r="H9" s="12"/>
      <c r="I9" s="12"/>
      <c r="J9" s="13"/>
      <c r="K9" s="12"/>
      <c r="L9" s="12">
        <v>400</v>
      </c>
      <c r="M9" s="12">
        <f>+L9*3.5</f>
        <v>1400</v>
      </c>
      <c r="N9" s="12">
        <v>49100</v>
      </c>
      <c r="O9" s="12"/>
      <c r="P9" s="12">
        <f>+O9*3.5</f>
        <v>0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12"/>
      <c r="G10" s="13"/>
      <c r="H10" s="12"/>
      <c r="I10" s="12"/>
      <c r="J10" s="13"/>
      <c r="K10" s="12"/>
      <c r="L10" s="12"/>
      <c r="M10" s="12"/>
      <c r="N10" s="12"/>
      <c r="O10" s="12"/>
      <c r="P10" s="12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64</v>
      </c>
      <c r="F11" s="12"/>
      <c r="G11" s="13"/>
      <c r="H11" s="12"/>
      <c r="I11" s="12"/>
      <c r="J11" s="13"/>
      <c r="K11" s="12"/>
      <c r="L11" s="12"/>
      <c r="M11" s="12"/>
      <c r="N11" s="12"/>
      <c r="O11" s="12"/>
      <c r="P11" s="12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12"/>
      <c r="G12" s="13"/>
      <c r="H12" s="12"/>
      <c r="I12" s="12"/>
      <c r="J12" s="13"/>
      <c r="K12" s="12"/>
      <c r="L12" s="12"/>
      <c r="M12" s="12"/>
      <c r="N12" s="12"/>
      <c r="O12" s="12"/>
      <c r="P12" s="12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12">
        <v>3473611.43</v>
      </c>
      <c r="G13" s="13"/>
      <c r="H13" s="12">
        <v>123167895.29000001</v>
      </c>
      <c r="I13" s="12">
        <v>289467.62</v>
      </c>
      <c r="J13" s="13"/>
      <c r="K13" s="12">
        <v>10263991.27</v>
      </c>
      <c r="L13" s="12">
        <v>600</v>
      </c>
      <c r="M13" s="12">
        <f>+L13*10.04</f>
        <v>6023.9999999999991</v>
      </c>
      <c r="N13" s="12">
        <v>213600</v>
      </c>
      <c r="O13" s="12"/>
      <c r="P13" s="12">
        <f>+O13*10.04</f>
        <v>0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12"/>
      <c r="G14" s="13"/>
      <c r="H14" s="12"/>
      <c r="I14" s="12"/>
      <c r="J14" s="13"/>
      <c r="K14" s="12"/>
      <c r="L14" s="12"/>
      <c r="M14" s="12"/>
      <c r="N14" s="12"/>
      <c r="O14" s="12"/>
      <c r="P14" s="12"/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12">
        <v>2571838.2200000002</v>
      </c>
      <c r="G15" s="13"/>
      <c r="H15" s="12">
        <v>92223122.730000004</v>
      </c>
      <c r="I15" s="12">
        <v>214319.85</v>
      </c>
      <c r="J15" s="13"/>
      <c r="K15" s="12">
        <v>7685260.2300000004</v>
      </c>
      <c r="L15" s="12">
        <v>500</v>
      </c>
      <c r="M15" s="12">
        <f>+L15*10.13</f>
        <v>5065</v>
      </c>
      <c r="N15" s="12">
        <v>181625</v>
      </c>
      <c r="O15" s="12"/>
      <c r="P15" s="12">
        <f>+O15*10.13</f>
        <v>0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12"/>
      <c r="G16" s="13"/>
      <c r="H16" s="12"/>
      <c r="I16" s="12"/>
      <c r="J16" s="13"/>
      <c r="K16" s="12"/>
      <c r="L16" s="12"/>
      <c r="M16" s="12"/>
      <c r="N16" s="12"/>
      <c r="O16" s="12"/>
      <c r="P16" s="12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12"/>
      <c r="G17" s="13"/>
      <c r="H17" s="12"/>
      <c r="I17" s="12"/>
      <c r="J17" s="13"/>
      <c r="K17" s="12"/>
      <c r="L17" s="12"/>
      <c r="M17" s="12"/>
      <c r="N17" s="12"/>
      <c r="O17" s="12"/>
      <c r="P17" s="12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12"/>
      <c r="G18" s="13"/>
      <c r="H18" s="12"/>
      <c r="I18" s="12"/>
      <c r="J18" s="13"/>
      <c r="K18" s="12"/>
      <c r="L18" s="12"/>
      <c r="M18" s="12"/>
      <c r="N18" s="12"/>
      <c r="O18" s="12"/>
      <c r="P18" s="12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12"/>
      <c r="G19" s="13"/>
      <c r="H19" s="12"/>
      <c r="I19" s="12"/>
      <c r="J19" s="13"/>
      <c r="K19" s="12"/>
      <c r="L19" s="12"/>
      <c r="M19" s="12"/>
      <c r="N19" s="12"/>
      <c r="O19" s="12"/>
      <c r="P19" s="12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12"/>
      <c r="G20" s="13"/>
      <c r="H20" s="12"/>
      <c r="I20" s="12"/>
      <c r="J20" s="13"/>
      <c r="K20" s="12"/>
      <c r="L20" s="12"/>
      <c r="M20" s="12"/>
      <c r="N20" s="12"/>
      <c r="O20" s="12"/>
      <c r="P20" s="12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12"/>
      <c r="G21" s="13"/>
      <c r="H21" s="12"/>
      <c r="I21" s="12"/>
      <c r="J21" s="13"/>
      <c r="K21" s="12"/>
      <c r="L21" s="12"/>
      <c r="M21" s="12"/>
      <c r="N21" s="12"/>
      <c r="O21" s="12"/>
      <c r="P21" s="12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12"/>
      <c r="G22" s="13"/>
      <c r="H22" s="12"/>
      <c r="I22" s="12"/>
      <c r="J22" s="13"/>
      <c r="K22" s="12"/>
      <c r="L22" s="12"/>
      <c r="M22" s="12"/>
      <c r="N22" s="12"/>
      <c r="O22" s="12"/>
      <c r="P22" s="12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12"/>
      <c r="G23" s="13"/>
      <c r="H23" s="12"/>
      <c r="I23" s="12"/>
      <c r="J23" s="13"/>
      <c r="K23" s="12"/>
      <c r="L23" s="12"/>
      <c r="M23" s="12"/>
      <c r="N23" s="12"/>
      <c r="O23" s="12"/>
      <c r="P23" s="12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12"/>
      <c r="G24" s="13"/>
      <c r="H24" s="12"/>
      <c r="I24" s="12"/>
      <c r="J24" s="13"/>
      <c r="K24" s="12"/>
      <c r="L24" s="12"/>
      <c r="M24" s="12"/>
      <c r="N24" s="12"/>
      <c r="O24" s="12"/>
      <c r="P24" s="12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12"/>
      <c r="G25" s="13"/>
      <c r="H25" s="12"/>
      <c r="I25" s="12"/>
      <c r="J25" s="13"/>
      <c r="K25" s="12"/>
      <c r="L25" s="12"/>
      <c r="M25" s="12"/>
      <c r="N25" s="12"/>
      <c r="O25" s="12"/>
      <c r="P25" s="12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12"/>
      <c r="G26" s="13"/>
      <c r="H26" s="12"/>
      <c r="I26" s="12"/>
      <c r="J26" s="13"/>
      <c r="K26" s="12"/>
      <c r="L26" s="12"/>
      <c r="M26" s="12"/>
      <c r="N26" s="12"/>
      <c r="O26" s="12"/>
      <c r="P26" s="12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12"/>
      <c r="G27" s="13"/>
      <c r="H27" s="12"/>
      <c r="I27" s="12"/>
      <c r="J27" s="13"/>
      <c r="K27" s="12"/>
      <c r="L27" s="12"/>
      <c r="M27" s="12"/>
      <c r="N27" s="12"/>
      <c r="O27" s="12"/>
      <c r="P27" s="12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12"/>
      <c r="G28" s="13"/>
      <c r="H28" s="12"/>
      <c r="I28" s="12"/>
      <c r="J28" s="13"/>
      <c r="K28" s="12"/>
      <c r="L28" s="12"/>
      <c r="M28" s="12"/>
      <c r="N28" s="12"/>
      <c r="O28" s="12"/>
      <c r="P28" s="12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12"/>
      <c r="G29" s="13"/>
      <c r="H29" s="12"/>
      <c r="I29" s="12"/>
      <c r="J29" s="13"/>
      <c r="K29" s="12"/>
      <c r="L29" s="12"/>
      <c r="M29" s="12"/>
      <c r="N29" s="12"/>
      <c r="O29" s="12"/>
      <c r="P29" s="12"/>
    </row>
    <row r="30" spans="1:16" x14ac:dyDescent="0.25">
      <c r="A30" s="2" t="s">
        <v>14</v>
      </c>
      <c r="B30" s="2"/>
      <c r="C30" s="2" t="s">
        <v>15</v>
      </c>
      <c r="D30" s="2" t="s">
        <v>44</v>
      </c>
      <c r="E30" s="2" t="s">
        <v>45</v>
      </c>
      <c r="F30" s="12"/>
      <c r="G30" s="13"/>
      <c r="H30" s="12"/>
      <c r="I30" s="12"/>
      <c r="J30" s="13"/>
      <c r="K30" s="12"/>
      <c r="L30" s="12">
        <v>385</v>
      </c>
      <c r="M30" s="12">
        <f>+L30*8.13</f>
        <v>3130.05</v>
      </c>
      <c r="N30" s="12">
        <v>115500</v>
      </c>
      <c r="O30" s="12">
        <v>385</v>
      </c>
      <c r="P30" s="12">
        <f>+O30*8.13</f>
        <v>3130.05</v>
      </c>
    </row>
    <row r="31" spans="1:16" x14ac:dyDescent="0.25">
      <c r="A31" s="2" t="s">
        <v>14</v>
      </c>
      <c r="B31" s="2"/>
      <c r="C31" s="2" t="s">
        <v>15</v>
      </c>
      <c r="D31" s="2" t="s">
        <v>44</v>
      </c>
      <c r="E31" s="2" t="s">
        <v>46</v>
      </c>
      <c r="F31" s="12"/>
      <c r="G31" s="13"/>
      <c r="H31" s="12"/>
      <c r="I31" s="12"/>
      <c r="J31" s="13"/>
      <c r="K31" s="12"/>
      <c r="L31" s="12">
        <v>429</v>
      </c>
      <c r="M31" s="12">
        <f>+L31*8.13</f>
        <v>3487.7700000000004</v>
      </c>
      <c r="N31" s="12">
        <v>128700</v>
      </c>
      <c r="O31" s="12">
        <v>429</v>
      </c>
      <c r="P31" s="12">
        <f>+O31*8.13</f>
        <v>3487.7700000000004</v>
      </c>
    </row>
    <row r="32" spans="1:16" x14ac:dyDescent="0.25">
      <c r="A32" s="2" t="s">
        <v>14</v>
      </c>
      <c r="B32" s="2"/>
      <c r="C32" s="2" t="s">
        <v>15</v>
      </c>
      <c r="D32" s="2" t="s">
        <v>44</v>
      </c>
      <c r="E32" s="2" t="s">
        <v>47</v>
      </c>
      <c r="F32" s="12"/>
      <c r="G32" s="13"/>
      <c r="H32" s="12"/>
      <c r="I32" s="12"/>
      <c r="J32" s="13"/>
      <c r="K32" s="12"/>
      <c r="L32" s="12">
        <v>411</v>
      </c>
      <c r="M32" s="12">
        <f>+L32*8.13</f>
        <v>3341.4300000000003</v>
      </c>
      <c r="N32" s="12">
        <v>123300</v>
      </c>
      <c r="O32" s="12">
        <v>411</v>
      </c>
      <c r="P32" s="12">
        <f>+O32*8.13</f>
        <v>3341.4300000000003</v>
      </c>
    </row>
    <row r="33" spans="1:16" x14ac:dyDescent="0.25">
      <c r="A33" s="2" t="s">
        <v>14</v>
      </c>
      <c r="B33" s="2"/>
      <c r="C33" s="2" t="s">
        <v>15</v>
      </c>
      <c r="D33" s="2" t="s">
        <v>44</v>
      </c>
      <c r="E33" s="2" t="s">
        <v>48</v>
      </c>
      <c r="F33" s="12"/>
      <c r="G33" s="13"/>
      <c r="H33" s="12"/>
      <c r="I33" s="12"/>
      <c r="J33" s="13"/>
      <c r="K33" s="12"/>
      <c r="L33" s="12">
        <v>395</v>
      </c>
      <c r="M33" s="12">
        <f>+L33*8.13</f>
        <v>3211.3500000000004</v>
      </c>
      <c r="N33" s="12">
        <v>118500</v>
      </c>
      <c r="O33" s="12">
        <v>395</v>
      </c>
      <c r="P33" s="12">
        <f>+O33*8.13</f>
        <v>3211.3500000000004</v>
      </c>
    </row>
    <row r="34" spans="1:16" x14ac:dyDescent="0.25">
      <c r="A34" s="2" t="s">
        <v>14</v>
      </c>
      <c r="B34" s="2"/>
      <c r="C34" s="2" t="s">
        <v>49</v>
      </c>
      <c r="D34" s="2" t="s">
        <v>50</v>
      </c>
      <c r="E34" s="2" t="s">
        <v>17</v>
      </c>
      <c r="F34" s="12"/>
      <c r="G34" s="13"/>
      <c r="H34" s="12"/>
      <c r="I34" s="12"/>
      <c r="J34" s="13"/>
      <c r="K34" s="12"/>
      <c r="L34" s="12"/>
      <c r="M34" s="12"/>
      <c r="N34" s="12"/>
      <c r="O34" s="12"/>
      <c r="P34" s="12"/>
    </row>
    <row r="35" spans="1:16" x14ac:dyDescent="0.25">
      <c r="A35" s="2" t="s">
        <v>14</v>
      </c>
      <c r="B35" s="2"/>
      <c r="C35" s="2" t="s">
        <v>49</v>
      </c>
      <c r="D35" s="2" t="s">
        <v>50</v>
      </c>
      <c r="E35" s="2" t="s">
        <v>51</v>
      </c>
      <c r="F35" s="12"/>
      <c r="G35" s="13"/>
      <c r="H35" s="12"/>
      <c r="I35" s="12"/>
      <c r="J35" s="13"/>
      <c r="K35" s="12"/>
      <c r="L35" s="12"/>
      <c r="M35" s="12"/>
      <c r="N35" s="12"/>
      <c r="O35" s="12"/>
      <c r="P35" s="12"/>
    </row>
    <row r="36" spans="1:16" x14ac:dyDescent="0.25">
      <c r="A36" s="2" t="s">
        <v>14</v>
      </c>
      <c r="B36" s="2"/>
      <c r="C36" s="2" t="s">
        <v>49</v>
      </c>
      <c r="D36" s="2" t="s">
        <v>50</v>
      </c>
      <c r="E36" s="2" t="s">
        <v>30</v>
      </c>
      <c r="F36" s="12"/>
      <c r="G36" s="13"/>
      <c r="H36" s="12"/>
      <c r="I36" s="12"/>
      <c r="J36" s="13"/>
      <c r="K36" s="12"/>
      <c r="L36" s="12"/>
      <c r="M36" s="12"/>
      <c r="N36" s="12"/>
      <c r="O36" s="12"/>
      <c r="P36" s="12"/>
    </row>
    <row r="37" spans="1:16" x14ac:dyDescent="0.25">
      <c r="A37" s="2" t="s">
        <v>14</v>
      </c>
      <c r="B37" s="2"/>
      <c r="C37" s="2" t="s">
        <v>49</v>
      </c>
      <c r="D37" s="2" t="s">
        <v>50</v>
      </c>
      <c r="E37" s="2" t="s">
        <v>52</v>
      </c>
      <c r="F37" s="12"/>
      <c r="G37" s="13"/>
      <c r="H37" s="12"/>
      <c r="I37" s="12"/>
      <c r="J37" s="13"/>
      <c r="K37" s="12"/>
      <c r="L37" s="12"/>
      <c r="M37" s="12"/>
      <c r="N37" s="12"/>
      <c r="O37" s="12"/>
      <c r="P37" s="12"/>
    </row>
    <row r="38" spans="1:16" x14ac:dyDescent="0.25">
      <c r="A38" s="2" t="s">
        <v>14</v>
      </c>
      <c r="B38" s="2"/>
      <c r="C38" s="2" t="s">
        <v>49</v>
      </c>
      <c r="D38" s="2" t="s">
        <v>53</v>
      </c>
      <c r="E38" s="2" t="s">
        <v>54</v>
      </c>
      <c r="F38" s="12"/>
      <c r="G38" s="13"/>
      <c r="H38" s="12"/>
      <c r="I38" s="12"/>
      <c r="J38" s="13"/>
      <c r="K38" s="12"/>
      <c r="L38" s="12"/>
      <c r="M38" s="12"/>
      <c r="N38" s="12"/>
      <c r="O38" s="12"/>
      <c r="P38" s="12"/>
    </row>
    <row r="39" spans="1:16" x14ac:dyDescent="0.25">
      <c r="A39" s="2" t="s">
        <v>14</v>
      </c>
      <c r="B39" s="2"/>
      <c r="C39" s="2" t="s">
        <v>49</v>
      </c>
      <c r="D39" s="2" t="s">
        <v>53</v>
      </c>
      <c r="E39" s="2" t="s">
        <v>55</v>
      </c>
      <c r="F39" s="12"/>
      <c r="G39" s="13"/>
      <c r="H39" s="13"/>
      <c r="I39" s="12"/>
      <c r="J39" s="13"/>
      <c r="K39" s="12"/>
      <c r="L39" s="12"/>
      <c r="M39" s="12"/>
      <c r="N39" s="12"/>
      <c r="O39" s="12"/>
      <c r="P39" s="1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9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56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56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56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56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56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56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56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56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"/>
  <sheetViews>
    <sheetView topLeftCell="E1" workbookViewId="0">
      <pane xSplit="1" ySplit="2" topLeftCell="L3" activePane="bottomRight" state="frozen"/>
      <selection activeCell="E1" sqref="E1"/>
      <selection pane="topRight" activeCell="F1" sqref="F1"/>
      <selection pane="bottomLeft" activeCell="E3" sqref="E3"/>
      <selection pane="bottomRight" activeCell="L6" sqref="L6:N6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6.7109375" customWidth="1"/>
    <col min="7" max="7" width="4.5703125" bestFit="1" customWidth="1"/>
    <col min="8" max="8" width="15.5703125" customWidth="1"/>
    <col min="9" max="9" width="18" customWidth="1"/>
    <col min="10" max="10" width="4.5703125" bestFit="1" customWidth="1"/>
    <col min="11" max="11" width="20.28515625" customWidth="1"/>
    <col min="12" max="12" width="14" bestFit="1" customWidth="1"/>
    <col min="13" max="13" width="13" customWidth="1"/>
    <col min="14" max="14" width="18.140625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57</v>
      </c>
      <c r="B3" s="2"/>
      <c r="C3" s="2" t="s">
        <v>15</v>
      </c>
      <c r="D3" s="2" t="s">
        <v>16</v>
      </c>
      <c r="E3" s="2" t="s">
        <v>17</v>
      </c>
      <c r="F3" s="3">
        <v>8527222.3499999996</v>
      </c>
      <c r="G3" s="3"/>
      <c r="H3" s="3">
        <v>316058738.69999999</v>
      </c>
      <c r="I3" s="3">
        <v>710601.86</v>
      </c>
      <c r="J3" s="3"/>
      <c r="K3" s="3">
        <v>26338228.23</v>
      </c>
      <c r="L3" s="4">
        <v>68625</v>
      </c>
      <c r="M3" s="3">
        <f>+L3*8.04</f>
        <v>551744.99999999988</v>
      </c>
      <c r="N3" s="3">
        <v>20854246.949999999</v>
      </c>
      <c r="O3" s="2"/>
      <c r="P3" s="2"/>
    </row>
    <row r="4" spans="1:16" x14ac:dyDescent="0.25">
      <c r="A4" s="2" t="s">
        <v>57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4">
        <v>2340</v>
      </c>
      <c r="M4" s="3">
        <f>+L4*8.13</f>
        <v>19024.2</v>
      </c>
      <c r="N4" s="3">
        <v>657001.80000000005</v>
      </c>
      <c r="O4" s="3"/>
      <c r="P4" s="3"/>
    </row>
    <row r="5" spans="1:16" x14ac:dyDescent="0.25">
      <c r="A5" s="2" t="s">
        <v>57</v>
      </c>
      <c r="B5" s="2"/>
      <c r="C5" s="2" t="s">
        <v>15</v>
      </c>
      <c r="D5" s="2" t="s">
        <v>16</v>
      </c>
      <c r="E5" s="2" t="s">
        <v>19</v>
      </c>
      <c r="F5" s="3">
        <v>2541472.1</v>
      </c>
      <c r="G5" s="3"/>
      <c r="H5" s="3">
        <v>95813185.700000003</v>
      </c>
      <c r="I5" s="3">
        <v>211789.34</v>
      </c>
      <c r="J5" s="3"/>
      <c r="K5" s="3">
        <v>7984432.1399999997</v>
      </c>
      <c r="L5" s="4">
        <v>10320</v>
      </c>
      <c r="M5" s="3">
        <f>+L5*8.13</f>
        <v>83901.6</v>
      </c>
      <c r="N5" s="3">
        <v>3081052.8</v>
      </c>
      <c r="O5" s="3"/>
      <c r="P5" s="3"/>
    </row>
    <row r="6" spans="1:16" x14ac:dyDescent="0.25">
      <c r="A6" s="2" t="s">
        <v>57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57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4">
        <v>10540</v>
      </c>
      <c r="M7" s="3">
        <f>+L7*3.5</f>
        <v>36890</v>
      </c>
      <c r="N7" s="3">
        <v>1300319.8</v>
      </c>
      <c r="O7" s="3"/>
      <c r="P7" s="3"/>
    </row>
    <row r="8" spans="1:16" x14ac:dyDescent="0.25">
      <c r="A8" s="2" t="s">
        <v>57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>
        <v>930</v>
      </c>
      <c r="M8" s="3">
        <f>+L8*3.5</f>
        <v>3255</v>
      </c>
      <c r="N8" s="3">
        <v>108419.4</v>
      </c>
      <c r="O8" s="3"/>
      <c r="P8" s="3"/>
    </row>
    <row r="9" spans="1:16" x14ac:dyDescent="0.25">
      <c r="A9" s="2" t="s">
        <v>57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>
        <v>1860</v>
      </c>
      <c r="M9" s="3">
        <f>+L9*3.5</f>
        <v>6510</v>
      </c>
      <c r="N9" s="3">
        <v>211630.8</v>
      </c>
      <c r="O9" s="3"/>
      <c r="P9" s="3"/>
    </row>
    <row r="10" spans="1:16" x14ac:dyDescent="0.25">
      <c r="A10" s="2" t="s">
        <v>57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57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57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 t="s">
        <v>57</v>
      </c>
      <c r="B13" s="2"/>
      <c r="C13" s="2" t="s">
        <v>15</v>
      </c>
      <c r="D13" s="2" t="s">
        <v>16</v>
      </c>
      <c r="E13" s="2" t="s">
        <v>27</v>
      </c>
      <c r="F13" s="3">
        <v>2872044.91</v>
      </c>
      <c r="G13" s="3"/>
      <c r="H13" s="3">
        <v>101837448.83</v>
      </c>
      <c r="I13" s="3">
        <v>239337.08</v>
      </c>
      <c r="J13" s="3"/>
      <c r="K13" s="3">
        <v>8486454.0700000003</v>
      </c>
      <c r="L13" s="3">
        <v>6960</v>
      </c>
      <c r="M13" s="3">
        <f>+L13*10.04</f>
        <v>69878.399999999994</v>
      </c>
      <c r="N13" s="3">
        <v>2665920</v>
      </c>
      <c r="O13" s="3"/>
      <c r="P13" s="3"/>
    </row>
    <row r="14" spans="1:16" x14ac:dyDescent="0.25">
      <c r="A14" s="2" t="s">
        <v>57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3">
        <v>3220</v>
      </c>
      <c r="M14" s="3">
        <f>+L14*10.13</f>
        <v>32618.600000000002</v>
      </c>
      <c r="N14" s="3">
        <v>1250937</v>
      </c>
      <c r="O14" s="3"/>
      <c r="P14" s="3"/>
    </row>
    <row r="15" spans="1:16" x14ac:dyDescent="0.25">
      <c r="A15" s="2" t="s">
        <v>57</v>
      </c>
      <c r="B15" s="2"/>
      <c r="C15" s="2" t="s">
        <v>15</v>
      </c>
      <c r="D15" s="2" t="s">
        <v>16</v>
      </c>
      <c r="E15" s="2" t="s">
        <v>29</v>
      </c>
      <c r="F15" s="3">
        <v>2126442.4700000002</v>
      </c>
      <c r="G15" s="3"/>
      <c r="H15" s="3">
        <v>76251749.859999999</v>
      </c>
      <c r="I15" s="3">
        <v>177203.54</v>
      </c>
      <c r="J15" s="3"/>
      <c r="K15" s="3">
        <v>6354312.4900000002</v>
      </c>
      <c r="L15" s="3">
        <v>1560</v>
      </c>
      <c r="M15" s="3">
        <f>+L15*10.13</f>
        <v>15802.800000000001</v>
      </c>
      <c r="N15" s="3">
        <v>620806.80000000005</v>
      </c>
      <c r="O15" s="3"/>
      <c r="P15" s="3"/>
    </row>
    <row r="16" spans="1:16" x14ac:dyDescent="0.25">
      <c r="A16" s="2" t="s">
        <v>57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57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57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57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57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57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2" t="s">
        <v>57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2" t="s">
        <v>57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2" t="s">
        <v>57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57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57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57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57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57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57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57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57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57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57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57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57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57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57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57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9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9"/>
  <sheetViews>
    <sheetView topLeftCell="E1" workbookViewId="0">
      <pane xSplit="1" ySplit="2" topLeftCell="J12" activePane="bottomRight" state="frozen"/>
      <selection activeCell="E1" sqref="E1"/>
      <selection pane="topRight" activeCell="F1" sqref="F1"/>
      <selection pane="bottomLeft" activeCell="E3" sqref="E3"/>
      <selection pane="bottomRight" activeCell="N27" sqref="N27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8.28515625" customWidth="1"/>
    <col min="7" max="7" width="4.5703125" bestFit="1" customWidth="1"/>
    <col min="8" max="8" width="18.140625" customWidth="1"/>
    <col min="9" max="9" width="17" customWidth="1"/>
    <col min="10" max="10" width="4.5703125" bestFit="1" customWidth="1"/>
    <col min="11" max="11" width="18" customWidth="1"/>
    <col min="12" max="12" width="14" bestFit="1" customWidth="1"/>
    <col min="13" max="13" width="12" customWidth="1"/>
    <col min="14" max="14" width="14" customWidth="1"/>
    <col min="15" max="15" width="18.85546875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3">
        <v>986097.26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3">
        <v>1289253.3700000001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6"/>
      <c r="M12" s="6"/>
      <c r="N12" s="6"/>
      <c r="O12" s="6"/>
      <c r="P12" s="6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3">
        <v>2076865.64</v>
      </c>
      <c r="G13" s="3"/>
      <c r="H13" s="3">
        <v>73641848.459999993</v>
      </c>
      <c r="I13" s="3">
        <v>173072.13</v>
      </c>
      <c r="J13" s="3"/>
      <c r="K13" s="5">
        <v>6136820.71</v>
      </c>
      <c r="L13" s="9">
        <v>9200</v>
      </c>
      <c r="M13" s="9">
        <f>+L13*10.04</f>
        <v>92367.999999999985</v>
      </c>
      <c r="N13" s="9">
        <v>2996808</v>
      </c>
      <c r="O13" s="8"/>
      <c r="P13" s="8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7">
        <v>400</v>
      </c>
      <c r="M14" s="7">
        <f>+L14*10.13</f>
        <v>4052.0000000000005</v>
      </c>
      <c r="N14" s="7">
        <v>127648</v>
      </c>
      <c r="O14" s="7"/>
      <c r="P14" s="7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3">
        <v>6321254.75</v>
      </c>
      <c r="G15" s="3"/>
      <c r="H15" s="3">
        <v>211846275.77000001</v>
      </c>
      <c r="I15" s="3">
        <v>526771.23</v>
      </c>
      <c r="J15" s="3"/>
      <c r="K15" s="3">
        <v>17653856.309999999</v>
      </c>
      <c r="L15" s="3">
        <v>6400</v>
      </c>
      <c r="M15" s="3">
        <f>+L15*10.13</f>
        <v>64832.000000000007</v>
      </c>
      <c r="N15" s="3">
        <v>2042368</v>
      </c>
      <c r="O15" s="3"/>
      <c r="P15" s="3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10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10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10" t="s">
        <v>34</v>
      </c>
      <c r="F20" s="3"/>
      <c r="G20" s="3"/>
      <c r="H20" s="3"/>
      <c r="I20" s="3"/>
      <c r="J20" s="3"/>
      <c r="K20" s="3"/>
      <c r="L20" s="3">
        <v>2300</v>
      </c>
      <c r="M20" s="3">
        <f>+L20*7</f>
        <v>16100</v>
      </c>
      <c r="N20" s="3">
        <v>558187</v>
      </c>
      <c r="O20" s="3"/>
      <c r="P20" s="3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10" t="s">
        <v>35</v>
      </c>
      <c r="F21" s="3"/>
      <c r="G21" s="3"/>
      <c r="H21" s="3">
        <v>36549375.890000001</v>
      </c>
      <c r="I21" s="3">
        <v>82174.77</v>
      </c>
      <c r="J21" s="3"/>
      <c r="K21" s="3">
        <v>3045781.32</v>
      </c>
      <c r="L21" s="3">
        <v>2000</v>
      </c>
      <c r="M21" s="3">
        <f>+L21*8.04</f>
        <v>16079.999999999998</v>
      </c>
      <c r="N21" s="3">
        <v>545340</v>
      </c>
      <c r="O21" s="3"/>
      <c r="P21" s="3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10" t="s">
        <v>36</v>
      </c>
      <c r="F22" s="3"/>
      <c r="G22" s="3"/>
      <c r="H22" s="3">
        <v>44091513.890000001</v>
      </c>
      <c r="I22" s="3">
        <v>107437.78</v>
      </c>
      <c r="J22" s="3"/>
      <c r="K22" s="3">
        <v>3674292.82</v>
      </c>
      <c r="L22" s="3">
        <v>5440</v>
      </c>
      <c r="M22" s="3">
        <f>+L22*8.13</f>
        <v>44227.200000000004</v>
      </c>
      <c r="N22" s="3">
        <v>1464774.4</v>
      </c>
      <c r="O22" s="3"/>
      <c r="P22" s="3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10" t="s">
        <v>37</v>
      </c>
      <c r="F23" s="3"/>
      <c r="G23" s="3"/>
      <c r="H23" s="3"/>
      <c r="I23" s="3"/>
      <c r="J23" s="3"/>
      <c r="K23" s="3"/>
      <c r="L23" s="3">
        <v>480</v>
      </c>
      <c r="M23" s="3">
        <f>+L23*8.13</f>
        <v>3902.4000000000005</v>
      </c>
      <c r="N23" s="3">
        <v>129244.8</v>
      </c>
      <c r="O23" s="3"/>
      <c r="P23" s="3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10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10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10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59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59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59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59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59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59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59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59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59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59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9"/>
  <sheetViews>
    <sheetView topLeftCell="E1" workbookViewId="0">
      <pane xSplit="1" ySplit="2" topLeftCell="L3" activePane="bottomRight" state="frozen"/>
      <selection activeCell="E1" sqref="E1"/>
      <selection pane="topRight" activeCell="F1" sqref="F1"/>
      <selection pane="bottomLeft" activeCell="E3" sqref="E3"/>
      <selection pane="bottomRight" activeCell="O36" sqref="O36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5.28515625" customWidth="1"/>
    <col min="7" max="7" width="4.5703125" bestFit="1" customWidth="1"/>
    <col min="8" max="8" width="16.42578125" customWidth="1"/>
    <col min="9" max="9" width="14.28515625" customWidth="1"/>
    <col min="10" max="10" width="4.5703125" bestFit="1" customWidth="1"/>
    <col min="11" max="11" width="15.5703125" customWidth="1"/>
    <col min="12" max="12" width="14.28515625" bestFit="1" customWidth="1"/>
    <col min="13" max="13" width="14.85546875" customWidth="1"/>
    <col min="14" max="14" width="15.7109375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49</v>
      </c>
      <c r="D34" s="2" t="s">
        <v>50</v>
      </c>
      <c r="E34" s="2" t="s">
        <v>17</v>
      </c>
      <c r="F34" s="3">
        <v>8809322.2200000007</v>
      </c>
      <c r="G34" s="3"/>
      <c r="H34" s="3">
        <v>310000049</v>
      </c>
      <c r="I34" s="3">
        <v>734110.19</v>
      </c>
      <c r="J34" s="3"/>
      <c r="K34" s="3">
        <v>25833337.420000002</v>
      </c>
      <c r="L34" s="3">
        <v>1687624</v>
      </c>
      <c r="M34" s="3">
        <f>+L34*8.13</f>
        <v>13720383.120000001</v>
      </c>
      <c r="N34" s="3">
        <v>12973443.68</v>
      </c>
      <c r="O34" s="3"/>
      <c r="P34" s="3"/>
    </row>
    <row r="35" spans="1:16" x14ac:dyDescent="0.25">
      <c r="A35" s="2" t="s">
        <v>61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61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3">
        <v>4850542</v>
      </c>
      <c r="M36" s="3">
        <f>+L36*8.13</f>
        <v>39434906.460000001</v>
      </c>
      <c r="N36" s="3">
        <v>36653619.439999998</v>
      </c>
      <c r="O36" s="3"/>
      <c r="P36" s="3"/>
    </row>
    <row r="37" spans="1:16" x14ac:dyDescent="0.25">
      <c r="A37" s="2" t="s">
        <v>61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3"/>
      <c r="M37" s="3"/>
      <c r="N37" s="3"/>
      <c r="O37" s="3"/>
      <c r="P37" s="3"/>
    </row>
    <row r="38" spans="1:16" x14ac:dyDescent="0.25">
      <c r="A38" s="2" t="s">
        <v>61</v>
      </c>
      <c r="B38" s="2"/>
      <c r="C38" s="2" t="s">
        <v>49</v>
      </c>
      <c r="D38" s="2" t="s">
        <v>53</v>
      </c>
      <c r="E38" s="2" t="s">
        <v>54</v>
      </c>
      <c r="F38" s="3">
        <v>1519760</v>
      </c>
      <c r="G38" s="3"/>
      <c r="H38" s="3">
        <v>50000104</v>
      </c>
      <c r="I38" s="3">
        <v>126646.67</v>
      </c>
      <c r="J38" s="3"/>
      <c r="K38" s="3">
        <v>4166675.33</v>
      </c>
      <c r="L38" s="3"/>
      <c r="M38" s="3"/>
      <c r="N38" s="3"/>
      <c r="O38" s="3"/>
      <c r="P38" s="3"/>
    </row>
    <row r="39" spans="1:16" x14ac:dyDescent="0.25">
      <c r="A39" s="2" t="s">
        <v>61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3">
        <v>505151</v>
      </c>
      <c r="M39" s="3">
        <f>+L39*0.02</f>
        <v>10103.02</v>
      </c>
      <c r="N39" s="3">
        <v>3323893.58</v>
      </c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9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9"/>
  <sheetViews>
    <sheetView topLeftCell="C1" workbookViewId="0">
      <pane xSplit="3" ySplit="2" topLeftCell="L3" activePane="bottomRight" state="frozen"/>
      <selection activeCell="C1" sqref="C1"/>
      <selection pane="topRight" activeCell="F1" sqref="F1"/>
      <selection pane="bottomLeft" activeCell="C3" sqref="C3"/>
      <selection pane="bottomRight" activeCell="N15" sqref="N15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8.85546875" customWidth="1"/>
    <col min="13" max="13" width="11" customWidth="1"/>
    <col min="14" max="14" width="18.28515625" customWidth="1"/>
    <col min="15" max="15" width="21.140625" bestFit="1" customWidth="1"/>
    <col min="16" max="16" width="29.42578125" bestFit="1" customWidth="1"/>
  </cols>
  <sheetData>
    <row r="1" spans="1:1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/>
      <c r="H1" s="11"/>
      <c r="I1" s="11" t="s">
        <v>6</v>
      </c>
      <c r="J1" s="11"/>
      <c r="K1" s="11"/>
      <c r="L1" s="11" t="s">
        <v>7</v>
      </c>
      <c r="M1" s="11"/>
      <c r="N1" s="11"/>
      <c r="O1" s="11"/>
      <c r="P1" s="11"/>
    </row>
    <row r="2" spans="1:1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3"/>
      <c r="M13" s="3"/>
      <c r="N13" s="3"/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3">
        <v>100</v>
      </c>
      <c r="M14" s="3">
        <f>+L14*10.13</f>
        <v>1013.0000000000001</v>
      </c>
      <c r="N14" s="3">
        <v>38880</v>
      </c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3">
        <v>40</v>
      </c>
      <c r="M15" s="3">
        <f>+L15*10.13</f>
        <v>405.20000000000005</v>
      </c>
      <c r="N15" s="3">
        <v>15552</v>
      </c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ปริศนา กันจันวงศ์</cp:lastModifiedBy>
  <dcterms:created xsi:type="dcterms:W3CDTF">2020-04-22T07:18:46Z</dcterms:created>
  <dcterms:modified xsi:type="dcterms:W3CDTF">2020-05-07T03:00:48Z</dcterms:modified>
</cp:coreProperties>
</file>