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85" windowWidth="9255" windowHeight="8580" activeTab="4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44525"/>
</workbook>
</file>

<file path=xl/calcChain.xml><?xml version="1.0" encoding="utf-8"?>
<calcChain xmlns="http://schemas.openxmlformats.org/spreadsheetml/2006/main">
  <c r="P9" i="1" l="1"/>
  <c r="M9" i="1" l="1"/>
  <c r="M3" i="1"/>
  <c r="M4" i="1"/>
  <c r="M5" i="1"/>
  <c r="M6" i="1"/>
  <c r="M7" i="1"/>
  <c r="M8" i="1"/>
  <c r="M13" i="1"/>
  <c r="M14" i="1"/>
  <c r="M15" i="1"/>
  <c r="M14" i="5"/>
  <c r="M13" i="5" l="1"/>
  <c r="M13" i="9" l="1"/>
  <c r="P15" i="1"/>
  <c r="P14" i="1"/>
  <c r="P13" i="1"/>
  <c r="P8" i="1"/>
  <c r="P7" i="1"/>
  <c r="P6" i="1"/>
  <c r="P5" i="1"/>
  <c r="P4" i="1"/>
  <c r="P3" i="1"/>
  <c r="M15" i="3"/>
  <c r="M14" i="3"/>
  <c r="M13" i="3"/>
  <c r="M9" i="3"/>
  <c r="M8" i="3"/>
  <c r="M7" i="3"/>
  <c r="M6" i="3"/>
  <c r="M5" i="3"/>
  <c r="M4" i="3"/>
  <c r="M3" i="3"/>
  <c r="M15" i="5"/>
  <c r="M23" i="5"/>
  <c r="M22" i="5"/>
  <c r="M21" i="5"/>
  <c r="M20" i="5"/>
  <c r="M38" i="7" l="1"/>
  <c r="M36" i="7"/>
  <c r="M34" i="7"/>
</calcChain>
</file>

<file path=xl/sharedStrings.xml><?xml version="1.0" encoding="utf-8"?>
<sst xmlns="http://schemas.openxmlformats.org/spreadsheetml/2006/main" count="1503" uniqueCount="65">
  <si>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</si>
  <si>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</si>
  <si>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</si>
  <si>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</si>
  <si>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</si>
  <si>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</si>
  <si>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</si>
  <si>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</si>
  <si>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</si>
  <si>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</si>
  <si>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</si>
  <si>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</si>
  <si>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</si>
  <si>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</si>
  <si>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</si>
  <si>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</si>
  <si>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</si>
  <si>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</si>
  <si>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</si>
  <si>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</si>
  <si>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</si>
  <si>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</si>
  <si>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</si>
  <si>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</si>
  <si>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</si>
  <si>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</si>
  <si>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</si>
  <si>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</si>
  <si>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</si>
  <si>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</si>
  <si>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</si>
  <si>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</si>
  <si>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</si>
  <si>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</si>
  <si>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</si>
  <si>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</si>
  <si>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</si>
  <si>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</si>
  <si>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</si>
  <si>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</si>
  <si>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</si>
  <si>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</si>
  <si>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</si>
  <si>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</si>
  <si>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</si>
  <si>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</si>
  <si>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</si>
  <si>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</si>
  <si>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</si>
  <si>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</si>
  <si>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</si>
  <si>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</si>
  <si>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</si>
  <si>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</si>
  <si>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</si>
  <si>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</si>
  <si>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</si>
  <si>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</si>
  <si>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</si>
  <si>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</si>
  <si>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</si>
  <si>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</si>
  <si>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</si>
  <si>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</si>
  <si>
    <t xml:space="preserve"> 250 มิลลิลิตร 36 กล่อง รสช็อคโกแลต(แพค3)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</si>
</sst>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187" fontId="0" fillId="0" borderId="1" xfId="1" applyNumberFormat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0" fontId="0" fillId="0" borderId="2" xfId="0" applyBorder="1"/>
    <xf numFmtId="43" fontId="0" fillId="0" borderId="2" xfId="1" applyFont="1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B1" workbookViewId="0">
      <pane xSplit="4" ySplit="2" topLeftCell="L3" activePane="bottomRight" state="frozen"/>
      <selection activeCell="B1" sqref="B1"/>
      <selection pane="topRight" activeCell="F1" sqref="F1"/>
      <selection pane="bottomLeft" activeCell="B3" sqref="B3"/>
      <selection pane="bottomRight" activeCell="O16" sqref="O16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26" customWidth="1"/>
    <col min="5" max="5" width="58.85546875" bestFit="1" customWidth="1"/>
    <col min="6" max="6" width="14.42578125" customWidth="1"/>
    <col min="7" max="7" width="4.5703125" bestFit="1" customWidth="1"/>
    <col min="8" max="8" width="16.85546875" customWidth="1"/>
    <col min="9" max="9" width="15.5703125" customWidth="1"/>
    <col min="10" max="10" width="4.5703125" bestFit="1" customWidth="1"/>
    <col min="11" max="11" width="19.5703125" customWidth="1"/>
    <col min="12" max="12" width="14" bestFit="1" customWidth="1"/>
    <col min="13" max="13" width="14.140625" customWidth="1"/>
    <col min="14" max="14" width="18" customWidth="1"/>
    <col min="15" max="15" width="19.7109375" customWidth="1"/>
    <col min="16" max="16" width="27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3">
        <v>10313298.699999999</v>
      </c>
      <c r="G3" s="2"/>
      <c r="H3" s="3">
        <v>382259081.31</v>
      </c>
      <c r="I3" s="3">
        <v>859441.56</v>
      </c>
      <c r="J3" s="2"/>
      <c r="K3" s="3">
        <v>31854923.440000001</v>
      </c>
      <c r="L3" s="3">
        <v>213451</v>
      </c>
      <c r="M3" s="3">
        <f>+L3*8.04</f>
        <v>1716146.0399999998</v>
      </c>
      <c r="N3" s="3">
        <v>63608398</v>
      </c>
      <c r="O3" s="3">
        <v>17044</v>
      </c>
      <c r="P3" s="3">
        <f>+O3*8.04</f>
        <v>137033.75999999998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3"/>
      <c r="G4" s="2"/>
      <c r="H4" s="3"/>
      <c r="I4" s="3"/>
      <c r="J4" s="2"/>
      <c r="K4" s="3"/>
      <c r="L4" s="3">
        <v>1705</v>
      </c>
      <c r="M4" s="3">
        <f>+L4*8.13</f>
        <v>13861.650000000001</v>
      </c>
      <c r="N4" s="3">
        <v>522583</v>
      </c>
      <c r="O4" s="3">
        <v>208</v>
      </c>
      <c r="P4" s="3">
        <f>+O4*8.13</f>
        <v>1691.0400000000002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3">
        <v>3073798.23</v>
      </c>
      <c r="G5" s="2"/>
      <c r="H5" s="3">
        <v>115881815.18000001</v>
      </c>
      <c r="I5" s="3">
        <v>256149.85</v>
      </c>
      <c r="J5" s="2"/>
      <c r="K5" s="3">
        <v>9656817.9299999997</v>
      </c>
      <c r="L5" s="3">
        <v>43182</v>
      </c>
      <c r="M5" s="3">
        <f>+L5*8.13</f>
        <v>351069.66000000003</v>
      </c>
      <c r="N5" s="3">
        <v>13235283</v>
      </c>
      <c r="O5" s="3">
        <v>5623</v>
      </c>
      <c r="P5" s="3">
        <f>+O5*8.13</f>
        <v>45714.990000000005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3"/>
      <c r="G6" s="2"/>
      <c r="H6" s="3"/>
      <c r="I6" s="3"/>
      <c r="J6" s="2"/>
      <c r="K6" s="3"/>
      <c r="L6" s="3">
        <v>558</v>
      </c>
      <c r="M6" s="3">
        <f>+L6*8.13</f>
        <v>4536.5400000000009</v>
      </c>
      <c r="N6" s="3">
        <v>212040</v>
      </c>
      <c r="O6" s="3">
        <v>186</v>
      </c>
      <c r="P6" s="3">
        <f>+O6*8.13</f>
        <v>1512.18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3"/>
      <c r="G7" s="2"/>
      <c r="H7" s="3"/>
      <c r="I7" s="3"/>
      <c r="J7" s="2"/>
      <c r="K7" s="3"/>
      <c r="L7" s="3">
        <v>4721</v>
      </c>
      <c r="M7" s="3">
        <f>+L7*3.5</f>
        <v>16523.5</v>
      </c>
      <c r="N7" s="3">
        <v>566520</v>
      </c>
      <c r="O7" s="3">
        <v>572</v>
      </c>
      <c r="P7" s="3">
        <f>+O7*3.5</f>
        <v>2002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3"/>
      <c r="G8" s="2"/>
      <c r="H8" s="3"/>
      <c r="I8" s="3"/>
      <c r="J8" s="2"/>
      <c r="K8" s="3"/>
      <c r="L8" s="3"/>
      <c r="M8" s="3">
        <f>+L8*3.5</f>
        <v>0</v>
      </c>
      <c r="N8" s="3"/>
      <c r="O8" s="3"/>
      <c r="P8" s="3">
        <f>+O8*3.5</f>
        <v>0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3"/>
      <c r="G9" s="2"/>
      <c r="H9" s="3"/>
      <c r="I9" s="3"/>
      <c r="J9" s="2"/>
      <c r="K9" s="3"/>
      <c r="L9" s="3">
        <v>1754</v>
      </c>
      <c r="M9" s="3">
        <f>+L9*3.5</f>
        <v>6139</v>
      </c>
      <c r="N9" s="3">
        <v>215304</v>
      </c>
      <c r="O9" s="3">
        <v>214</v>
      </c>
      <c r="P9" s="3">
        <f>+O9*3.5</f>
        <v>749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3"/>
      <c r="G10" s="2"/>
      <c r="H10" s="3"/>
      <c r="I10" s="3"/>
      <c r="J10" s="2"/>
      <c r="K10" s="3"/>
      <c r="L10" s="3"/>
      <c r="M10" s="3"/>
      <c r="N10" s="3"/>
      <c r="O10" s="3"/>
      <c r="P10" s="3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64</v>
      </c>
      <c r="F11" s="3"/>
      <c r="G11" s="2"/>
      <c r="H11" s="3"/>
      <c r="I11" s="3"/>
      <c r="J11" s="2"/>
      <c r="K11" s="3"/>
      <c r="L11" s="3"/>
      <c r="M11" s="3"/>
      <c r="N11" s="3"/>
      <c r="O11" s="3"/>
      <c r="P11" s="3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3"/>
      <c r="G12" s="2"/>
      <c r="H12" s="3"/>
      <c r="I12" s="3"/>
      <c r="J12" s="2"/>
      <c r="K12" s="3"/>
      <c r="L12" s="3"/>
      <c r="M12" s="3"/>
      <c r="N12" s="3"/>
      <c r="O12" s="3"/>
      <c r="P12" s="3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3">
        <v>3473611.43</v>
      </c>
      <c r="G13" s="2"/>
      <c r="H13" s="3">
        <v>123167895.29000001</v>
      </c>
      <c r="I13" s="3">
        <v>289467.62</v>
      </c>
      <c r="J13" s="2"/>
      <c r="K13" s="3">
        <v>10263991.27</v>
      </c>
      <c r="L13" s="3">
        <v>30</v>
      </c>
      <c r="M13" s="3">
        <f>+L13*10.04</f>
        <v>301.2</v>
      </c>
      <c r="N13" s="3">
        <v>10680</v>
      </c>
      <c r="O13" s="3">
        <v>3093</v>
      </c>
      <c r="P13" s="3">
        <f>+O13*1.04</f>
        <v>3216.7200000000003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3"/>
      <c r="G14" s="2"/>
      <c r="H14" s="3"/>
      <c r="I14" s="3"/>
      <c r="J14" s="2"/>
      <c r="K14" s="3"/>
      <c r="L14" s="3">
        <v>6</v>
      </c>
      <c r="M14" s="3">
        <f>+L14*10.13</f>
        <v>60.78</v>
      </c>
      <c r="N14" s="3">
        <v>2180</v>
      </c>
      <c r="O14" s="3"/>
      <c r="P14" s="3">
        <f>+O14*10.13</f>
        <v>0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3">
        <v>2571838.2200000002</v>
      </c>
      <c r="G15" s="2"/>
      <c r="H15" s="3">
        <v>92223122.730000004</v>
      </c>
      <c r="I15" s="3">
        <v>214319.85</v>
      </c>
      <c r="J15" s="2"/>
      <c r="K15" s="3">
        <v>7685260.2300000004</v>
      </c>
      <c r="L15" s="3">
        <v>1335</v>
      </c>
      <c r="M15" s="3">
        <f>+L15*10.13</f>
        <v>13523.550000000001</v>
      </c>
      <c r="N15" s="3">
        <v>484939</v>
      </c>
      <c r="O15" s="3">
        <v>379</v>
      </c>
      <c r="P15" s="3">
        <f>+O15*10.13</f>
        <v>3839.2700000000004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3"/>
      <c r="G16" s="2"/>
      <c r="H16" s="3"/>
      <c r="I16" s="3"/>
      <c r="J16" s="2"/>
      <c r="K16" s="3"/>
      <c r="L16" s="3"/>
      <c r="M16" s="3"/>
      <c r="N16" s="3"/>
      <c r="O16" s="3"/>
      <c r="P16" s="3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3"/>
      <c r="G17" s="2"/>
      <c r="H17" s="3"/>
      <c r="I17" s="3"/>
      <c r="J17" s="2"/>
      <c r="K17" s="3"/>
      <c r="L17" s="3"/>
      <c r="M17" s="3"/>
      <c r="N17" s="3"/>
      <c r="O17" s="3"/>
      <c r="P17" s="3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3"/>
      <c r="G18" s="2"/>
      <c r="H18" s="3"/>
      <c r="I18" s="3"/>
      <c r="J18" s="2"/>
      <c r="K18" s="3"/>
      <c r="L18" s="3"/>
      <c r="M18" s="3"/>
      <c r="N18" s="3"/>
      <c r="O18" s="3"/>
      <c r="P18" s="3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3"/>
      <c r="G19" s="2"/>
      <c r="H19" s="3"/>
      <c r="I19" s="3"/>
      <c r="J19" s="2"/>
      <c r="K19" s="3"/>
      <c r="L19" s="3"/>
      <c r="M19" s="3"/>
      <c r="N19" s="3"/>
      <c r="O19" s="3"/>
      <c r="P19" s="3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3"/>
      <c r="G20" s="2"/>
      <c r="H20" s="3"/>
      <c r="I20" s="3"/>
      <c r="J20" s="2"/>
      <c r="K20" s="3"/>
      <c r="L20" s="3"/>
      <c r="M20" s="3"/>
      <c r="N20" s="3"/>
      <c r="O20" s="3"/>
      <c r="P20" s="3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3"/>
      <c r="G21" s="2"/>
      <c r="H21" s="3"/>
      <c r="I21" s="3"/>
      <c r="J21" s="2"/>
      <c r="K21" s="3"/>
      <c r="L21" s="3"/>
      <c r="M21" s="3"/>
      <c r="N21" s="3"/>
      <c r="O21" s="3"/>
      <c r="P21" s="3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3"/>
      <c r="G22" s="2"/>
      <c r="H22" s="3"/>
      <c r="I22" s="3"/>
      <c r="J22" s="2"/>
      <c r="K22" s="3"/>
      <c r="L22" s="3"/>
      <c r="M22" s="3"/>
      <c r="N22" s="3"/>
      <c r="O22" s="3"/>
      <c r="P22" s="3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3"/>
      <c r="G23" s="2"/>
      <c r="H23" s="3"/>
      <c r="I23" s="3"/>
      <c r="J23" s="2"/>
      <c r="K23" s="3"/>
      <c r="L23" s="3"/>
      <c r="M23" s="3"/>
      <c r="N23" s="3"/>
      <c r="O23" s="3"/>
      <c r="P23" s="3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3"/>
      <c r="G24" s="2"/>
      <c r="H24" s="3"/>
      <c r="I24" s="3"/>
      <c r="J24" s="2"/>
      <c r="K24" s="3"/>
      <c r="L24" s="3"/>
      <c r="M24" s="3"/>
      <c r="N24" s="3"/>
      <c r="O24" s="3"/>
      <c r="P24" s="3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3"/>
      <c r="G25" s="2"/>
      <c r="H25" s="3"/>
      <c r="I25" s="3"/>
      <c r="J25" s="2"/>
      <c r="K25" s="3"/>
      <c r="L25" s="3"/>
      <c r="M25" s="3"/>
      <c r="N25" s="3"/>
      <c r="O25" s="3"/>
      <c r="P25" s="3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3"/>
      <c r="G26" s="2"/>
      <c r="H26" s="3"/>
      <c r="I26" s="3"/>
      <c r="J26" s="2"/>
      <c r="K26" s="3"/>
      <c r="L26" s="3"/>
      <c r="M26" s="3"/>
      <c r="N26" s="3"/>
      <c r="O26" s="3"/>
      <c r="P26" s="3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3"/>
      <c r="G27" s="2"/>
      <c r="H27" s="3"/>
      <c r="I27" s="3"/>
      <c r="J27" s="2"/>
      <c r="K27" s="3"/>
      <c r="L27" s="3"/>
      <c r="M27" s="3"/>
      <c r="N27" s="3"/>
      <c r="O27" s="3"/>
      <c r="P27" s="3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3"/>
      <c r="G28" s="2"/>
      <c r="H28" s="3"/>
      <c r="I28" s="3"/>
      <c r="J28" s="2"/>
      <c r="K28" s="3"/>
      <c r="L28" s="3"/>
      <c r="M28" s="3"/>
      <c r="N28" s="3"/>
      <c r="O28" s="3"/>
      <c r="P28" s="3"/>
    </row>
    <row r="29" spans="1:16" x14ac:dyDescent="0.25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3"/>
      <c r="G29" s="2"/>
      <c r="H29" s="3"/>
      <c r="I29" s="3"/>
      <c r="J29" s="2"/>
      <c r="K29" s="3"/>
      <c r="L29" s="3"/>
      <c r="M29" s="3"/>
      <c r="N29" s="3"/>
      <c r="O29" s="3"/>
      <c r="P29" s="3"/>
    </row>
    <row r="30" spans="1:16" x14ac:dyDescent="0.25">
      <c r="A30" s="2" t="s">
        <v>14</v>
      </c>
      <c r="B30" s="2"/>
      <c r="C30" s="2" t="s">
        <v>15</v>
      </c>
      <c r="D30" s="2" t="s">
        <v>44</v>
      </c>
      <c r="E30" s="2" t="s">
        <v>45</v>
      </c>
      <c r="F30" s="3"/>
      <c r="G30" s="2"/>
      <c r="H30" s="3"/>
      <c r="I30" s="3"/>
      <c r="J30" s="2"/>
      <c r="K30" s="3"/>
      <c r="L30" s="3"/>
      <c r="M30" s="3"/>
      <c r="N30" s="3"/>
      <c r="O30" s="3"/>
      <c r="P30" s="3"/>
    </row>
    <row r="31" spans="1:16" x14ac:dyDescent="0.25">
      <c r="A31" s="2" t="s">
        <v>14</v>
      </c>
      <c r="B31" s="2"/>
      <c r="C31" s="2" t="s">
        <v>15</v>
      </c>
      <c r="D31" s="2" t="s">
        <v>44</v>
      </c>
      <c r="E31" s="2" t="s">
        <v>46</v>
      </c>
      <c r="F31" s="3"/>
      <c r="G31" s="2"/>
      <c r="H31" s="3"/>
      <c r="I31" s="3"/>
      <c r="J31" s="2"/>
      <c r="K31" s="3"/>
      <c r="L31" s="3"/>
      <c r="M31" s="3"/>
      <c r="N31" s="3"/>
      <c r="O31" s="3"/>
      <c r="P31" s="3"/>
    </row>
    <row r="32" spans="1:16" x14ac:dyDescent="0.25">
      <c r="A32" s="2" t="s">
        <v>14</v>
      </c>
      <c r="B32" s="2"/>
      <c r="C32" s="2" t="s">
        <v>15</v>
      </c>
      <c r="D32" s="2" t="s">
        <v>44</v>
      </c>
      <c r="E32" s="2" t="s">
        <v>47</v>
      </c>
      <c r="F32" s="3"/>
      <c r="G32" s="2"/>
      <c r="H32" s="3"/>
      <c r="I32" s="3"/>
      <c r="J32" s="2"/>
      <c r="K32" s="3"/>
      <c r="L32" s="3"/>
      <c r="M32" s="3"/>
      <c r="N32" s="3"/>
      <c r="O32" s="3"/>
      <c r="P32" s="3"/>
    </row>
    <row r="33" spans="1:16" x14ac:dyDescent="0.25">
      <c r="A33" s="2" t="s">
        <v>14</v>
      </c>
      <c r="B33" s="2"/>
      <c r="C33" s="2" t="s">
        <v>15</v>
      </c>
      <c r="D33" s="2" t="s">
        <v>44</v>
      </c>
      <c r="E33" s="2" t="s">
        <v>48</v>
      </c>
      <c r="F33" s="3"/>
      <c r="G33" s="2"/>
      <c r="H33" s="3"/>
      <c r="I33" s="3"/>
      <c r="J33" s="2"/>
      <c r="K33" s="3"/>
      <c r="L33" s="3"/>
      <c r="M33" s="3"/>
      <c r="N33" s="3"/>
      <c r="O33" s="3"/>
      <c r="P33" s="3"/>
    </row>
    <row r="34" spans="1:16" x14ac:dyDescent="0.25">
      <c r="A34" s="2" t="s">
        <v>14</v>
      </c>
      <c r="B34" s="2"/>
      <c r="C34" s="2" t="s">
        <v>49</v>
      </c>
      <c r="D34" s="2" t="s">
        <v>50</v>
      </c>
      <c r="E34" s="2" t="s">
        <v>17</v>
      </c>
      <c r="F34" s="3"/>
      <c r="G34" s="2"/>
      <c r="H34" s="3"/>
      <c r="I34" s="3"/>
      <c r="J34" s="2"/>
      <c r="K34" s="3"/>
      <c r="L34" s="3"/>
      <c r="M34" s="3"/>
      <c r="N34" s="3"/>
      <c r="O34" s="3"/>
      <c r="P34" s="3"/>
    </row>
    <row r="35" spans="1:16" x14ac:dyDescent="0.25">
      <c r="A35" s="2" t="s">
        <v>14</v>
      </c>
      <c r="B35" s="2"/>
      <c r="C35" s="2" t="s">
        <v>49</v>
      </c>
      <c r="D35" s="2" t="s">
        <v>50</v>
      </c>
      <c r="E35" s="2" t="s">
        <v>51</v>
      </c>
      <c r="F35" s="3"/>
      <c r="G35" s="2"/>
      <c r="H35" s="3"/>
      <c r="I35" s="3"/>
      <c r="J35" s="2"/>
      <c r="K35" s="3"/>
      <c r="L35" s="3"/>
      <c r="M35" s="3"/>
      <c r="N35" s="3"/>
      <c r="O35" s="3"/>
      <c r="P35" s="3"/>
    </row>
    <row r="36" spans="1:16" x14ac:dyDescent="0.25">
      <c r="A36" s="2" t="s">
        <v>14</v>
      </c>
      <c r="B36" s="2"/>
      <c r="C36" s="2" t="s">
        <v>49</v>
      </c>
      <c r="D36" s="2" t="s">
        <v>50</v>
      </c>
      <c r="E36" s="2" t="s">
        <v>30</v>
      </c>
      <c r="F36" s="3"/>
      <c r="G36" s="2"/>
      <c r="H36" s="3"/>
      <c r="I36" s="3"/>
      <c r="J36" s="2"/>
      <c r="K36" s="3"/>
      <c r="L36" s="3"/>
      <c r="M36" s="3"/>
      <c r="N36" s="3"/>
      <c r="O36" s="3"/>
      <c r="P36" s="3"/>
    </row>
    <row r="37" spans="1:16" x14ac:dyDescent="0.25">
      <c r="A37" s="2" t="s">
        <v>14</v>
      </c>
      <c r="B37" s="2"/>
      <c r="C37" s="2" t="s">
        <v>49</v>
      </c>
      <c r="D37" s="2" t="s">
        <v>50</v>
      </c>
      <c r="E37" s="2" t="s">
        <v>52</v>
      </c>
      <c r="F37" s="3"/>
      <c r="G37" s="2"/>
      <c r="H37" s="3"/>
      <c r="I37" s="3"/>
      <c r="J37" s="2"/>
      <c r="K37" s="3"/>
      <c r="L37" s="3"/>
      <c r="M37" s="3"/>
      <c r="N37" s="3"/>
      <c r="O37" s="3"/>
      <c r="P37" s="3"/>
    </row>
    <row r="38" spans="1:16" x14ac:dyDescent="0.25">
      <c r="A38" s="2" t="s">
        <v>14</v>
      </c>
      <c r="B38" s="2"/>
      <c r="C38" s="2" t="s">
        <v>49</v>
      </c>
      <c r="D38" s="2" t="s">
        <v>53</v>
      </c>
      <c r="E38" s="2" t="s">
        <v>54</v>
      </c>
      <c r="F38" s="3"/>
      <c r="G38" s="2"/>
      <c r="H38" s="3"/>
      <c r="I38" s="3"/>
      <c r="J38" s="2"/>
      <c r="K38" s="3"/>
      <c r="L38" s="3"/>
      <c r="M38" s="3"/>
      <c r="N38" s="3"/>
      <c r="O38" s="3"/>
      <c r="P38" s="3"/>
    </row>
    <row r="39" spans="1:16" x14ac:dyDescent="0.25">
      <c r="A39" s="2" t="s">
        <v>14</v>
      </c>
      <c r="B39" s="2"/>
      <c r="C39" s="2" t="s">
        <v>49</v>
      </c>
      <c r="D39" s="2" t="s">
        <v>53</v>
      </c>
      <c r="E39" s="2" t="s">
        <v>55</v>
      </c>
      <c r="F39" s="3"/>
      <c r="G39" s="2"/>
      <c r="H39" s="2"/>
      <c r="I39" s="3"/>
      <c r="J39" s="2"/>
      <c r="K39" s="3"/>
      <c r="L39" s="3"/>
      <c r="M39" s="3"/>
      <c r="N39" s="3"/>
      <c r="O39" s="3"/>
      <c r="P39" s="3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56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56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56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56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56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56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56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56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56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56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56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E1" workbookViewId="0">
      <pane xSplit="1" ySplit="2" topLeftCell="L12" activePane="bottomRight" state="frozen"/>
      <selection activeCell="E1" sqref="E1"/>
      <selection pane="topRight" activeCell="F1" sqref="F1"/>
      <selection pane="bottomLeft" activeCell="E3" sqref="E3"/>
      <selection pane="bottomRight" activeCell="N15" sqref="N15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6.7109375" customWidth="1"/>
    <col min="7" max="7" width="4.5703125" bestFit="1" customWidth="1"/>
    <col min="8" max="8" width="15.5703125" customWidth="1"/>
    <col min="9" max="9" width="18" customWidth="1"/>
    <col min="10" max="10" width="4.5703125" bestFit="1" customWidth="1"/>
    <col min="11" max="11" width="20.28515625" customWidth="1"/>
    <col min="12" max="12" width="14" bestFit="1" customWidth="1"/>
    <col min="13" max="13" width="13" customWidth="1"/>
    <col min="14" max="14" width="18.140625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57</v>
      </c>
      <c r="B3" s="2"/>
      <c r="C3" s="2" t="s">
        <v>15</v>
      </c>
      <c r="D3" s="2" t="s">
        <v>16</v>
      </c>
      <c r="E3" s="2" t="s">
        <v>17</v>
      </c>
      <c r="F3" s="3">
        <v>8527222.3499999996</v>
      </c>
      <c r="G3" s="3"/>
      <c r="H3" s="3">
        <v>316058738.69999999</v>
      </c>
      <c r="I3" s="3">
        <v>710601.86</v>
      </c>
      <c r="J3" s="3"/>
      <c r="K3" s="3">
        <v>26338228.23</v>
      </c>
      <c r="L3" s="4">
        <v>53865</v>
      </c>
      <c r="M3" s="3">
        <f>+L3*8.04</f>
        <v>433074.6</v>
      </c>
      <c r="N3" s="3">
        <v>16646604</v>
      </c>
      <c r="O3" s="2"/>
      <c r="P3" s="2"/>
    </row>
    <row r="4" spans="1:16" x14ac:dyDescent="0.25">
      <c r="A4" s="2" t="s">
        <v>57</v>
      </c>
      <c r="B4" s="2"/>
      <c r="C4" s="2" t="s">
        <v>15</v>
      </c>
      <c r="D4" s="2" t="s">
        <v>16</v>
      </c>
      <c r="E4" s="2" t="s">
        <v>18</v>
      </c>
      <c r="F4" s="3"/>
      <c r="G4" s="3"/>
      <c r="H4" s="3"/>
      <c r="I4" s="3"/>
      <c r="J4" s="3"/>
      <c r="K4" s="3"/>
      <c r="L4" s="4">
        <v>4510</v>
      </c>
      <c r="M4" s="3">
        <f>+L4*8.13</f>
        <v>36666.300000000003</v>
      </c>
      <c r="N4" s="3">
        <v>1266273</v>
      </c>
      <c r="O4" s="3"/>
      <c r="P4" s="3"/>
    </row>
    <row r="5" spans="1:16" x14ac:dyDescent="0.25">
      <c r="A5" s="2" t="s">
        <v>57</v>
      </c>
      <c r="B5" s="2"/>
      <c r="C5" s="2" t="s">
        <v>15</v>
      </c>
      <c r="D5" s="2" t="s">
        <v>16</v>
      </c>
      <c r="E5" s="2" t="s">
        <v>19</v>
      </c>
      <c r="F5" s="3">
        <v>2541472.1</v>
      </c>
      <c r="G5" s="3"/>
      <c r="H5" s="3">
        <v>95813185.700000003</v>
      </c>
      <c r="I5" s="3">
        <v>211789.34</v>
      </c>
      <c r="J5" s="3"/>
      <c r="K5" s="3">
        <v>7984432.1399999997</v>
      </c>
      <c r="L5" s="4">
        <v>13245</v>
      </c>
      <c r="M5" s="3">
        <f>+L5*8.13</f>
        <v>107681.85</v>
      </c>
      <c r="N5" s="3">
        <v>3860252</v>
      </c>
      <c r="O5" s="3"/>
      <c r="P5" s="3"/>
    </row>
    <row r="6" spans="1:16" x14ac:dyDescent="0.25">
      <c r="A6" s="2" t="s">
        <v>57</v>
      </c>
      <c r="B6" s="2"/>
      <c r="C6" s="2" t="s">
        <v>15</v>
      </c>
      <c r="D6" s="2" t="s">
        <v>16</v>
      </c>
      <c r="E6" s="2" t="s">
        <v>20</v>
      </c>
      <c r="F6" s="3"/>
      <c r="G6" s="3"/>
      <c r="H6" s="3"/>
      <c r="I6" s="3"/>
      <c r="J6" s="3"/>
      <c r="K6" s="3"/>
      <c r="L6" s="3">
        <v>540</v>
      </c>
      <c r="M6" s="3">
        <f>+L6*8.13</f>
        <v>4390.2000000000007</v>
      </c>
      <c r="N6" s="3">
        <v>219538</v>
      </c>
      <c r="O6" s="3"/>
      <c r="P6" s="3"/>
    </row>
    <row r="7" spans="1:16" x14ac:dyDescent="0.25">
      <c r="A7" s="2" t="s">
        <v>57</v>
      </c>
      <c r="B7" s="2"/>
      <c r="C7" s="2" t="s">
        <v>15</v>
      </c>
      <c r="D7" s="2" t="s">
        <v>16</v>
      </c>
      <c r="E7" s="2" t="s">
        <v>21</v>
      </c>
      <c r="F7" s="3"/>
      <c r="G7" s="3"/>
      <c r="H7" s="3"/>
      <c r="I7" s="3"/>
      <c r="J7" s="3"/>
      <c r="K7" s="3"/>
      <c r="L7" s="4">
        <v>13670</v>
      </c>
      <c r="M7" s="3">
        <f>+L7*3.5</f>
        <v>47845</v>
      </c>
      <c r="N7" s="3">
        <v>1686468</v>
      </c>
      <c r="O7" s="3"/>
      <c r="P7" s="3"/>
    </row>
    <row r="8" spans="1:16" x14ac:dyDescent="0.25">
      <c r="A8" s="2" t="s">
        <v>57</v>
      </c>
      <c r="B8" s="2"/>
      <c r="C8" s="2" t="s">
        <v>15</v>
      </c>
      <c r="D8" s="2" t="s">
        <v>16</v>
      </c>
      <c r="E8" s="2" t="s">
        <v>22</v>
      </c>
      <c r="F8" s="3"/>
      <c r="G8" s="3"/>
      <c r="H8" s="3"/>
      <c r="I8" s="3"/>
      <c r="J8" s="3"/>
      <c r="K8" s="3"/>
      <c r="L8" s="3">
        <v>2480</v>
      </c>
      <c r="M8" s="3">
        <f>+L8*3.5</f>
        <v>8680</v>
      </c>
      <c r="N8" s="3">
        <v>282174</v>
      </c>
      <c r="O8" s="3"/>
      <c r="P8" s="3"/>
    </row>
    <row r="9" spans="1:16" x14ac:dyDescent="0.25">
      <c r="A9" s="2" t="s">
        <v>57</v>
      </c>
      <c r="B9" s="2"/>
      <c r="C9" s="2" t="s">
        <v>15</v>
      </c>
      <c r="D9" s="2" t="s">
        <v>16</v>
      </c>
      <c r="E9" s="2" t="s">
        <v>23</v>
      </c>
      <c r="F9" s="3"/>
      <c r="G9" s="3"/>
      <c r="H9" s="3"/>
      <c r="I9" s="3"/>
      <c r="J9" s="3"/>
      <c r="K9" s="3"/>
      <c r="L9" s="3">
        <v>3906</v>
      </c>
      <c r="M9" s="3">
        <f>+L9*3.5</f>
        <v>13671</v>
      </c>
      <c r="N9" s="3">
        <v>444425</v>
      </c>
      <c r="O9" s="3"/>
      <c r="P9" s="3"/>
    </row>
    <row r="10" spans="1:16" x14ac:dyDescent="0.25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3">
        <v>2872044.91</v>
      </c>
      <c r="G13" s="3"/>
      <c r="H13" s="3">
        <v>101837448.83</v>
      </c>
      <c r="I13" s="3">
        <v>239337.08</v>
      </c>
      <c r="J13" s="3"/>
      <c r="K13" s="3">
        <v>8486454.0700000003</v>
      </c>
      <c r="L13" s="3">
        <v>5040</v>
      </c>
      <c r="M13" s="3">
        <f>+L13*10.04</f>
        <v>50601.599999999999</v>
      </c>
      <c r="N13" s="3">
        <v>1966080</v>
      </c>
      <c r="O13" s="3"/>
      <c r="P13" s="3"/>
    </row>
    <row r="14" spans="1:16" x14ac:dyDescent="0.25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3"/>
      <c r="G14" s="3"/>
      <c r="H14" s="3"/>
      <c r="I14" s="3"/>
      <c r="J14" s="3"/>
      <c r="K14" s="3"/>
      <c r="L14" s="3">
        <v>1320</v>
      </c>
      <c r="M14" s="3">
        <f>+L14*10.13</f>
        <v>13371.6</v>
      </c>
      <c r="N14" s="3">
        <v>527891</v>
      </c>
      <c r="O14" s="3"/>
      <c r="P14" s="3"/>
    </row>
    <row r="15" spans="1:16" x14ac:dyDescent="0.25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3">
        <v>2126442.4700000002</v>
      </c>
      <c r="G15" s="3"/>
      <c r="H15" s="3">
        <v>76251749.859999999</v>
      </c>
      <c r="I15" s="3">
        <v>177203.54</v>
      </c>
      <c r="J15" s="3"/>
      <c r="K15" s="3">
        <v>6354312.4900000002</v>
      </c>
      <c r="L15" s="3">
        <v>1980</v>
      </c>
      <c r="M15" s="3">
        <f>+L15*10.13</f>
        <v>20057.400000000001</v>
      </c>
      <c r="N15" s="3">
        <v>740726</v>
      </c>
      <c r="O15" s="3"/>
      <c r="P15" s="3"/>
    </row>
    <row r="16" spans="1:16" x14ac:dyDescent="0.25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2" t="s">
        <v>57</v>
      </c>
      <c r="B26" s="2"/>
      <c r="C26" s="2" t="s">
        <v>15</v>
      </c>
      <c r="D26" s="2" t="s">
        <v>16</v>
      </c>
      <c r="E26" s="2" t="s">
        <v>40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2" t="s">
        <v>57</v>
      </c>
      <c r="B27" s="2"/>
      <c r="C27" s="2" t="s">
        <v>15</v>
      </c>
      <c r="D27" s="2" t="s">
        <v>16</v>
      </c>
      <c r="E27" s="2" t="s">
        <v>41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2" t="s">
        <v>57</v>
      </c>
      <c r="B28" s="2"/>
      <c r="C28" s="2" t="s">
        <v>15</v>
      </c>
      <c r="D28" s="2" t="s">
        <v>16</v>
      </c>
      <c r="E28" s="2" t="s">
        <v>42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2" t="s">
        <v>57</v>
      </c>
      <c r="B29" s="2"/>
      <c r="C29" s="2" t="s">
        <v>15</v>
      </c>
      <c r="D29" s="2" t="s">
        <v>16</v>
      </c>
      <c r="E29" s="2" t="s">
        <v>43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2" t="s">
        <v>57</v>
      </c>
      <c r="B30" s="2"/>
      <c r="C30" s="2" t="s">
        <v>15</v>
      </c>
      <c r="D30" s="2" t="s">
        <v>44</v>
      </c>
      <c r="E30" s="2" t="s">
        <v>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 t="s">
        <v>57</v>
      </c>
      <c r="B31" s="2"/>
      <c r="C31" s="2" t="s">
        <v>15</v>
      </c>
      <c r="D31" s="2" t="s">
        <v>44</v>
      </c>
      <c r="E31" s="2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2" t="s">
        <v>57</v>
      </c>
      <c r="B32" s="2"/>
      <c r="C32" s="2" t="s">
        <v>15</v>
      </c>
      <c r="D32" s="2" t="s">
        <v>44</v>
      </c>
      <c r="E32" s="2" t="s">
        <v>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2" t="s">
        <v>57</v>
      </c>
      <c r="B33" s="2"/>
      <c r="C33" s="2" t="s">
        <v>15</v>
      </c>
      <c r="D33" s="2" t="s">
        <v>44</v>
      </c>
      <c r="E33" s="2" t="s">
        <v>48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 t="s">
        <v>57</v>
      </c>
      <c r="B34" s="2"/>
      <c r="C34" s="2" t="s">
        <v>49</v>
      </c>
      <c r="D34" s="2" t="s">
        <v>50</v>
      </c>
      <c r="E34" s="2" t="s">
        <v>17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2" t="s">
        <v>57</v>
      </c>
      <c r="B35" s="2"/>
      <c r="C35" s="2" t="s">
        <v>49</v>
      </c>
      <c r="D35" s="2" t="s">
        <v>50</v>
      </c>
      <c r="E35" s="2" t="s">
        <v>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57</v>
      </c>
      <c r="B36" s="2"/>
      <c r="C36" s="2" t="s">
        <v>49</v>
      </c>
      <c r="D36" s="2" t="s">
        <v>50</v>
      </c>
      <c r="E36" s="2" t="s"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 t="s">
        <v>57</v>
      </c>
      <c r="B37" s="2"/>
      <c r="C37" s="2" t="s">
        <v>49</v>
      </c>
      <c r="D37" s="2" t="s">
        <v>50</v>
      </c>
      <c r="E37" s="2" t="s">
        <v>52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2" t="s">
        <v>57</v>
      </c>
      <c r="B38" s="2"/>
      <c r="C38" s="2" t="s">
        <v>49</v>
      </c>
      <c r="D38" s="2" t="s">
        <v>53</v>
      </c>
      <c r="E38" s="2" t="s">
        <v>54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2" t="s">
        <v>57</v>
      </c>
      <c r="B39" s="2"/>
      <c r="C39" s="2" t="s">
        <v>49</v>
      </c>
      <c r="D39" s="2" t="s">
        <v>53</v>
      </c>
      <c r="E39" s="2" t="s">
        <v>55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58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58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58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58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58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58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58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58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58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58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E1" workbookViewId="0">
      <pane xSplit="1" ySplit="2" topLeftCell="K3" activePane="bottomRight" state="frozen"/>
      <selection activeCell="E1" sqref="E1"/>
      <selection pane="topRight" activeCell="F1" sqref="F1"/>
      <selection pane="bottomLeft" activeCell="E3" sqref="E3"/>
      <selection pane="bottomRight" activeCell="N24" sqref="N24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8.28515625" customWidth="1"/>
    <col min="7" max="7" width="4.5703125" bestFit="1" customWidth="1"/>
    <col min="8" max="8" width="18.140625" customWidth="1"/>
    <col min="9" max="9" width="17" customWidth="1"/>
    <col min="10" max="10" width="4.5703125" bestFit="1" customWidth="1"/>
    <col min="11" max="11" width="18" customWidth="1"/>
    <col min="12" max="12" width="14" bestFit="1" customWidth="1"/>
    <col min="13" max="13" width="12" customWidth="1"/>
    <col min="14" max="14" width="14" customWidth="1"/>
    <col min="15" max="15" width="18.85546875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59</v>
      </c>
      <c r="B3" s="2"/>
      <c r="C3" s="2" t="s">
        <v>15</v>
      </c>
      <c r="D3" s="2" t="s">
        <v>16</v>
      </c>
      <c r="E3" s="2" t="s">
        <v>17</v>
      </c>
      <c r="F3" s="3">
        <v>986097.26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 t="s">
        <v>59</v>
      </c>
      <c r="B4" s="2"/>
      <c r="C4" s="2" t="s">
        <v>15</v>
      </c>
      <c r="D4" s="2" t="s">
        <v>16</v>
      </c>
      <c r="E4" s="2" t="s">
        <v>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59</v>
      </c>
      <c r="B5" s="2"/>
      <c r="C5" s="2" t="s">
        <v>15</v>
      </c>
      <c r="D5" s="2" t="s">
        <v>16</v>
      </c>
      <c r="E5" s="2" t="s">
        <v>19</v>
      </c>
      <c r="F5" s="3">
        <v>1289253.3700000001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 t="s">
        <v>59</v>
      </c>
      <c r="B6" s="2"/>
      <c r="C6" s="2" t="s">
        <v>15</v>
      </c>
      <c r="D6" s="2" t="s">
        <v>16</v>
      </c>
      <c r="E6" s="2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" t="s">
        <v>59</v>
      </c>
      <c r="B7" s="2"/>
      <c r="C7" s="2" t="s">
        <v>15</v>
      </c>
      <c r="D7" s="2" t="s">
        <v>16</v>
      </c>
      <c r="E7" s="2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" t="s">
        <v>59</v>
      </c>
      <c r="B8" s="2"/>
      <c r="C8" s="2" t="s">
        <v>15</v>
      </c>
      <c r="D8" s="2" t="s">
        <v>16</v>
      </c>
      <c r="E8" s="2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2" t="s">
        <v>59</v>
      </c>
      <c r="B9" s="2"/>
      <c r="C9" s="2" t="s">
        <v>15</v>
      </c>
      <c r="D9" s="2" t="s">
        <v>16</v>
      </c>
      <c r="E9" s="2" t="s">
        <v>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3"/>
      <c r="G12" s="3"/>
      <c r="H12" s="3"/>
      <c r="I12" s="3"/>
      <c r="J12" s="3"/>
      <c r="K12" s="3"/>
      <c r="L12" s="6"/>
      <c r="M12" s="6"/>
      <c r="N12" s="6"/>
      <c r="O12" s="6"/>
      <c r="P12" s="6"/>
    </row>
    <row r="13" spans="1:16" x14ac:dyDescent="0.25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3">
        <v>2076865.64</v>
      </c>
      <c r="G13" s="3"/>
      <c r="H13" s="3">
        <v>73641848.459999993</v>
      </c>
      <c r="I13" s="3">
        <v>173072.13</v>
      </c>
      <c r="J13" s="3"/>
      <c r="K13" s="5">
        <v>6136820.71</v>
      </c>
      <c r="L13" s="9">
        <v>7275</v>
      </c>
      <c r="M13" s="9">
        <f>+L13*10.04</f>
        <v>73041</v>
      </c>
      <c r="N13" s="9">
        <v>2381106</v>
      </c>
      <c r="O13" s="8"/>
      <c r="P13" s="8"/>
    </row>
    <row r="14" spans="1:16" x14ac:dyDescent="0.25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3"/>
      <c r="G14" s="3"/>
      <c r="H14" s="3"/>
      <c r="I14" s="3"/>
      <c r="J14" s="3"/>
      <c r="K14" s="3"/>
      <c r="L14" s="7">
        <v>575</v>
      </c>
      <c r="M14" s="3">
        <f>+L14*10.13</f>
        <v>5824.75</v>
      </c>
      <c r="N14" s="7">
        <v>191217</v>
      </c>
      <c r="O14" s="7"/>
      <c r="P14" s="7"/>
    </row>
    <row r="15" spans="1:16" x14ac:dyDescent="0.25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3">
        <v>6321254.75</v>
      </c>
      <c r="G15" s="3"/>
      <c r="H15" s="3">
        <v>211846275.77000001</v>
      </c>
      <c r="I15" s="3">
        <v>526771.23</v>
      </c>
      <c r="J15" s="3"/>
      <c r="K15" s="3">
        <v>17653856.309999999</v>
      </c>
      <c r="L15" s="3">
        <v>19850</v>
      </c>
      <c r="M15" s="3">
        <f>+L15*10.13</f>
        <v>201080.50000000003</v>
      </c>
      <c r="N15" s="3">
        <v>6354391</v>
      </c>
      <c r="O15" s="3"/>
      <c r="P15" s="3"/>
    </row>
    <row r="16" spans="1:16" x14ac:dyDescent="0.25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3"/>
      <c r="G20" s="3"/>
      <c r="H20" s="3"/>
      <c r="I20" s="3"/>
      <c r="J20" s="3"/>
      <c r="K20" s="3"/>
      <c r="L20" s="3">
        <v>6500</v>
      </c>
      <c r="M20" s="3">
        <f>+L20*7</f>
        <v>45500</v>
      </c>
      <c r="N20" s="3">
        <v>1577485</v>
      </c>
      <c r="O20" s="3"/>
      <c r="P20" s="3"/>
    </row>
    <row r="21" spans="1:16" x14ac:dyDescent="0.25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3"/>
      <c r="G21" s="3"/>
      <c r="H21" s="3">
        <v>36549375.890000001</v>
      </c>
      <c r="I21" s="3">
        <v>82174.77</v>
      </c>
      <c r="J21" s="3"/>
      <c r="K21" s="3">
        <v>3045781.32</v>
      </c>
      <c r="L21" s="3">
        <v>24260</v>
      </c>
      <c r="M21" s="3">
        <f>+L21*8.04</f>
        <v>195050.39999999997</v>
      </c>
      <c r="N21" s="3">
        <v>6614974</v>
      </c>
      <c r="O21" s="3"/>
      <c r="P21" s="3"/>
    </row>
    <row r="22" spans="1:16" x14ac:dyDescent="0.25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3"/>
      <c r="G22" s="3"/>
      <c r="H22" s="3">
        <v>44091513.890000001</v>
      </c>
      <c r="I22" s="3">
        <v>107437.78</v>
      </c>
      <c r="J22" s="3"/>
      <c r="K22" s="3">
        <v>3674292.82</v>
      </c>
      <c r="L22" s="3">
        <v>25350</v>
      </c>
      <c r="M22" s="3">
        <f>+L22*8.13</f>
        <v>206095.50000000003</v>
      </c>
      <c r="N22" s="3">
        <v>6825741</v>
      </c>
      <c r="O22" s="3"/>
      <c r="P22" s="3"/>
    </row>
    <row r="23" spans="1:16" x14ac:dyDescent="0.25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3"/>
      <c r="G23" s="3"/>
      <c r="H23" s="3"/>
      <c r="I23" s="3"/>
      <c r="J23" s="3"/>
      <c r="K23" s="3"/>
      <c r="L23" s="3">
        <v>800</v>
      </c>
      <c r="M23" s="3">
        <f>+L23*8.13</f>
        <v>6504.0000000000009</v>
      </c>
      <c r="N23" s="3">
        <v>215408</v>
      </c>
      <c r="O23" s="3"/>
      <c r="P23" s="3"/>
    </row>
    <row r="24" spans="1:16" x14ac:dyDescent="0.25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2" t="s">
        <v>59</v>
      </c>
      <c r="B30" s="2"/>
      <c r="C30" s="2" t="s">
        <v>15</v>
      </c>
      <c r="D30" s="2" t="s">
        <v>44</v>
      </c>
      <c r="E30" s="2" t="s">
        <v>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 t="s">
        <v>59</v>
      </c>
      <c r="B31" s="2"/>
      <c r="C31" s="2" t="s">
        <v>15</v>
      </c>
      <c r="D31" s="2" t="s">
        <v>44</v>
      </c>
      <c r="E31" s="2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2" t="s">
        <v>59</v>
      </c>
      <c r="B32" s="2"/>
      <c r="C32" s="2" t="s">
        <v>15</v>
      </c>
      <c r="D32" s="2" t="s">
        <v>44</v>
      </c>
      <c r="E32" s="2" t="s">
        <v>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2" t="s">
        <v>59</v>
      </c>
      <c r="B33" s="2"/>
      <c r="C33" s="2" t="s">
        <v>15</v>
      </c>
      <c r="D33" s="2" t="s">
        <v>44</v>
      </c>
      <c r="E33" s="2" t="s">
        <v>48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 t="s">
        <v>59</v>
      </c>
      <c r="B34" s="2"/>
      <c r="C34" s="2" t="s">
        <v>49</v>
      </c>
      <c r="D34" s="2" t="s">
        <v>50</v>
      </c>
      <c r="E34" s="2" t="s">
        <v>17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2" t="s">
        <v>59</v>
      </c>
      <c r="B35" s="2"/>
      <c r="C35" s="2" t="s">
        <v>49</v>
      </c>
      <c r="D35" s="2" t="s">
        <v>50</v>
      </c>
      <c r="E35" s="2" t="s">
        <v>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59</v>
      </c>
      <c r="B36" s="2"/>
      <c r="C36" s="2" t="s">
        <v>49</v>
      </c>
      <c r="D36" s="2" t="s">
        <v>50</v>
      </c>
      <c r="E36" s="2" t="s"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 t="s">
        <v>59</v>
      </c>
      <c r="B37" s="2"/>
      <c r="C37" s="2" t="s">
        <v>49</v>
      </c>
      <c r="D37" s="2" t="s">
        <v>50</v>
      </c>
      <c r="E37" s="2" t="s">
        <v>52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2" t="s">
        <v>59</v>
      </c>
      <c r="B38" s="2"/>
      <c r="C38" s="2" t="s">
        <v>49</v>
      </c>
      <c r="D38" s="2" t="s">
        <v>53</v>
      </c>
      <c r="E38" s="2" t="s">
        <v>54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2" t="s">
        <v>59</v>
      </c>
      <c r="B39" s="2"/>
      <c r="C39" s="2" t="s">
        <v>49</v>
      </c>
      <c r="D39" s="2" t="s">
        <v>53</v>
      </c>
      <c r="E39" s="2" t="s">
        <v>55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xSplit="5" ySplit="2" topLeftCell="L21" activePane="bottomRight" state="frozen"/>
      <selection pane="topRight" activeCell="F1" sqref="F1"/>
      <selection pane="bottomLeft" activeCell="A3" sqref="A3"/>
      <selection pane="bottomRight" activeCell="N38" sqref="N38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5.28515625" customWidth="1"/>
    <col min="7" max="7" width="4.5703125" bestFit="1" customWidth="1"/>
    <col min="8" max="8" width="16.42578125" customWidth="1"/>
    <col min="9" max="9" width="14.28515625" customWidth="1"/>
    <col min="10" max="10" width="4.5703125" bestFit="1" customWidth="1"/>
    <col min="11" max="11" width="15.5703125" customWidth="1"/>
    <col min="12" max="12" width="14.28515625" bestFit="1" customWidth="1"/>
    <col min="13" max="13" width="14.85546875" customWidth="1"/>
    <col min="14" max="14" width="15.7109375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49</v>
      </c>
      <c r="D34" s="2" t="s">
        <v>50</v>
      </c>
      <c r="E34" s="2" t="s">
        <v>17</v>
      </c>
      <c r="F34" s="3">
        <v>8809322.2200000007</v>
      </c>
      <c r="G34" s="3"/>
      <c r="H34" s="3">
        <v>310000049</v>
      </c>
      <c r="I34" s="3">
        <v>734110.19</v>
      </c>
      <c r="J34" s="3"/>
      <c r="K34" s="3">
        <v>25833337.420000002</v>
      </c>
      <c r="L34" s="3">
        <v>55456</v>
      </c>
      <c r="M34" s="3">
        <f>+L34*8</f>
        <v>443648</v>
      </c>
      <c r="N34" s="3">
        <v>15407586.960000001</v>
      </c>
      <c r="O34" s="3"/>
      <c r="P34" s="3"/>
    </row>
    <row r="35" spans="1:16" x14ac:dyDescent="0.25">
      <c r="A35" s="2" t="s">
        <v>61</v>
      </c>
      <c r="B35" s="2"/>
      <c r="C35" s="2" t="s">
        <v>49</v>
      </c>
      <c r="D35" s="2" t="s">
        <v>50</v>
      </c>
      <c r="E35" s="2" t="s">
        <v>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61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3">
        <v>259608</v>
      </c>
      <c r="M36" s="3">
        <f>+L36*8</f>
        <v>2076864</v>
      </c>
      <c r="N36" s="3">
        <v>69252460.980000004</v>
      </c>
      <c r="O36" s="3"/>
      <c r="P36" s="3"/>
    </row>
    <row r="37" spans="1:16" x14ac:dyDescent="0.25">
      <c r="A37" s="2" t="s">
        <v>61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</row>
    <row r="38" spans="1:16" x14ac:dyDescent="0.25">
      <c r="A38" s="2" t="s">
        <v>61</v>
      </c>
      <c r="B38" s="2"/>
      <c r="C38" s="2" t="s">
        <v>49</v>
      </c>
      <c r="D38" s="2" t="s">
        <v>53</v>
      </c>
      <c r="E38" s="2" t="s">
        <v>54</v>
      </c>
      <c r="F38" s="3">
        <v>1519760</v>
      </c>
      <c r="G38" s="3"/>
      <c r="H38" s="3">
        <v>50000104</v>
      </c>
      <c r="I38" s="3">
        <v>126646.67</v>
      </c>
      <c r="J38" s="3"/>
      <c r="K38" s="3">
        <v>4166675.33</v>
      </c>
      <c r="L38" s="3"/>
      <c r="M38" s="3">
        <f>+L38*0.02</f>
        <v>0</v>
      </c>
      <c r="N38" s="3"/>
      <c r="O38" s="3"/>
      <c r="P38" s="3"/>
    </row>
    <row r="39" spans="1:16" x14ac:dyDescent="0.25">
      <c r="A39" s="2" t="s">
        <v>61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C1" workbookViewId="0">
      <pane xSplit="3" ySplit="2" topLeftCell="F3" activePane="bottomRight" state="frozen"/>
      <selection activeCell="C1" sqref="C1"/>
      <selection pane="topRight" activeCell="F1" sqref="F1"/>
      <selection pane="bottomLeft" activeCell="C3" sqref="C3"/>
      <selection pane="bottomRight" activeCell="N15" sqref="N15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8.85546875" customWidth="1"/>
    <col min="13" max="13" width="10.85546875" customWidth="1"/>
    <col min="14" max="14" width="18.28515625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3">
        <v>262</v>
      </c>
      <c r="M13" s="3">
        <f>+L13*10.04</f>
        <v>2630.4799999999996</v>
      </c>
      <c r="N13" s="3">
        <v>100170</v>
      </c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3"/>
      <c r="M14" s="3"/>
      <c r="N14" s="3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3"/>
      <c r="M15" s="3"/>
      <c r="N15" s="3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วันวิสาข์  มงคล</cp:lastModifiedBy>
  <dcterms:created xsi:type="dcterms:W3CDTF">2020-04-22T07:18:46Z</dcterms:created>
  <dcterms:modified xsi:type="dcterms:W3CDTF">2020-07-03T09:52:26Z</dcterms:modified>
</cp:coreProperties>
</file>