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25" windowWidth="15015" windowHeight="7365"/>
  </bookViews>
  <sheets>
    <sheet name="Worksheet" sheetId="1" r:id="rId1"/>
  </sheets>
  <calcPr calcId="144525"/>
</workbook>
</file>

<file path=xl/calcChain.xml><?xml version="1.0" encoding="utf-8"?>
<calcChain xmlns="http://schemas.openxmlformats.org/spreadsheetml/2006/main">
  <c r="J48" i="1" l="1"/>
  <c r="J43" i="1" l="1"/>
  <c r="K23" i="1"/>
  <c r="I23" i="1"/>
  <c r="J23" i="1" s="1"/>
  <c r="K24" i="1"/>
  <c r="I24" i="1"/>
  <c r="J24" i="1"/>
  <c r="J30" i="1"/>
  <c r="I20" i="1"/>
  <c r="J20" i="1"/>
  <c r="K20" i="1"/>
  <c r="K49" i="1"/>
  <c r="K48" i="1"/>
  <c r="K47" i="1"/>
  <c r="K46" i="1"/>
  <c r="K44" i="1"/>
  <c r="K12" i="1"/>
  <c r="K14" i="1"/>
  <c r="K10" i="1"/>
  <c r="J14" i="1" l="1"/>
  <c r="J12" i="1"/>
  <c r="J10" i="1"/>
  <c r="J49" i="1"/>
  <c r="J47" i="1"/>
  <c r="J46" i="1"/>
  <c r="J44" i="1"/>
  <c r="I15" i="1"/>
  <c r="K15" i="1" s="1"/>
  <c r="I11" i="1"/>
  <c r="K11" i="1" s="1"/>
  <c r="I16" i="1"/>
  <c r="K16" i="1" s="1"/>
  <c r="J15" i="1" l="1"/>
  <c r="J11" i="1"/>
  <c r="J16" i="1"/>
</calcChain>
</file>

<file path=xl/sharedStrings.xml><?xml version="1.0" encoding="utf-8"?>
<sst xmlns="http://schemas.openxmlformats.org/spreadsheetml/2006/main" count="192" uniqueCount="44">
  <si>
    <t>รายงานการสูญเสียหลังกระบวนการผลิตประจำเดือน</t>
  </si>
  <si>
    <t>สำนักงาน อ.ส.ค. ภาคตะวันออกเฉียงเหนือ เดือน กรกฎาคม ปีงบประมาณ 2563</t>
  </si>
  <si>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</si>
  <si>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</si>
  <si>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</si>
  <si>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</si>
  <si>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</si>
  <si>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</si>
  <si>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</si>
  <si>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</si>
  <si>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</si>
  <si>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</si>
  <si>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</si>
  <si>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</si>
  <si>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</si>
  <si>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200 ซีซี 36 กล่อง ช็อคโกแลต Slim Export</t>
  </si>
  <si>
    <t xml:space="preserve"> 250 มิลลิลิตร 36 กล่อง รสช็อกโกแลต (ไต้หวัน)</t>
  </si>
  <si>
    <t xml:space="preserve"> 250 มิลลิลิตร 36 กล่อง รสหวาน (ไต้หวัน)</t>
  </si>
  <si>
    <t xml:space="preserve"> 250 มิลลิลิตร 36 กล่อง รสจืด (ไต้หวัน)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</si>
  <si>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</si>
  <si>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</si>
  <si>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</si>
  <si>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</si>
  <si>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รสจืด Slim</t>
  </si>
  <si>
    <t xml:space="preserve"> 200 มิลลิลิตร 36 กล่อง รสจืด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</si>
  <si>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</si>
  <si>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</si>
  <si>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200 มิลลิลิตร 36 กล่อง รสหวาน Slim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</si>
  <si>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</si>
  <si>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</si>
  <si>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</si>
  <si>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>คัดเบอร์ลัง</t>
  </si>
  <si>
    <t xml:space="preserve"> 250 มิลลิลิตร 36 กล่อง รสจืด Export (แพค6)</t>
  </si>
  <si>
    <t xml:space="preserve"> 200 มิลลิลิตร 36 กล่อง จืด Export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</si>
  <si>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</si>
  <si>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</si>
  <si>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250 มิลลิลิตร 36 กล่อง รสช็อคโกแลต Export (แพค6)</t>
  </si>
  <si>
    <t>เสีย (บวม เน่า ขึ้นรา จากกระบวนการผลิต)</t>
  </si>
  <si>
    <t xml:space="preserve"> 250 มิลลิลิตร 12 กล่อง รสจืด</t>
  </si>
  <si>
    <t xml:space="preserve"> 250 มิลลิลิตร 36 กล่อง รสจืด(แพค6)</t>
  </si>
  <si>
    <t xml:space="preserve"> 250 มิลลิลิตร 12 กล่อง รสหวาน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</si>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</sst>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_-* #,##0_-;\-* #,##0_-;_-* &quot;-&quot;??_-;_-@_-"/>
    <numFmt numFmtId="166" formatCode="_-* #,##0.000_-;\-* #,##0.000_-;_-* &quot;-&quot;??_-;_-@_-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43" fontId="0" fillId="0" borderId="0" xfId="1" applyFont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43" fontId="0" fillId="2" borderId="1" xfId="1" applyFont="1" applyFill="1" applyBorder="1"/>
    <xf numFmtId="165" fontId="0" fillId="2" borderId="1" xfId="1" applyNumberFormat="1" applyFont="1" applyFill="1" applyBorder="1"/>
    <xf numFmtId="166" fontId="0" fillId="2" borderId="1" xfId="1" applyNumberFormat="1" applyFont="1" applyFill="1" applyBorder="1"/>
    <xf numFmtId="43" fontId="0" fillId="0" borderId="1" xfId="1" applyFont="1" applyBorder="1"/>
    <xf numFmtId="165" fontId="0" fillId="0" borderId="1" xfId="1" applyNumberFormat="1" applyFont="1" applyBorder="1"/>
    <xf numFmtId="166" fontId="0" fillId="0" borderId="0" xfId="0" applyNumberFormat="1"/>
    <xf numFmtId="43" fontId="0" fillId="0" borderId="0" xfId="0" applyNumberFormat="1"/>
    <xf numFmtId="43" fontId="2" fillId="2" borderId="1" xfId="1" applyFont="1" applyFill="1" applyBorder="1"/>
    <xf numFmtId="0" fontId="2" fillId="2" borderId="1" xfId="0" applyFont="1" applyFill="1" applyBorder="1"/>
    <xf numFmtId="0" fontId="2" fillId="0" borderId="1" xfId="0" applyFont="1" applyBorder="1"/>
    <xf numFmtId="43" fontId="2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pane ySplit="5" topLeftCell="A6" activePane="bottomLeft" state="frozen"/>
      <selection pane="bottomLeft" activeCell="M39" sqref="M39"/>
    </sheetView>
  </sheetViews>
  <sheetFormatPr defaultRowHeight="15" x14ac:dyDescent="0.25"/>
  <cols>
    <col min="1" max="1" width="37" bestFit="1" customWidth="1"/>
    <col min="2" max="2" width="14.28515625" customWidth="1"/>
    <col min="3" max="3" width="18.7109375" bestFit="1" customWidth="1"/>
    <col min="4" max="4" width="48.140625" bestFit="1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.140625" bestFit="1" customWidth="1"/>
    <col min="10" max="10" width="14.85546875" customWidth="1"/>
    <col min="11" max="12" width="13.42578125" customWidth="1"/>
    <col min="13" max="13" width="11.5703125" bestFit="1" customWidth="1"/>
  </cols>
  <sheetData>
    <row r="1" spans="1:12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/>
      <c r="G4" s="7" t="s">
        <v>7</v>
      </c>
      <c r="H4" s="7"/>
      <c r="I4" s="7" t="s">
        <v>8</v>
      </c>
      <c r="J4" s="7"/>
      <c r="K4" s="7"/>
    </row>
    <row r="5" spans="1:12" x14ac:dyDescent="0.25">
      <c r="A5" s="7"/>
      <c r="B5" s="7"/>
      <c r="C5" s="7"/>
      <c r="D5" s="7"/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11</v>
      </c>
      <c r="K5" s="1" t="s">
        <v>10</v>
      </c>
    </row>
    <row r="6" spans="1:12" x14ac:dyDescent="0.25">
      <c r="A6" s="3" t="s">
        <v>12</v>
      </c>
      <c r="B6" s="3" t="s">
        <v>13</v>
      </c>
      <c r="C6" s="3" t="s">
        <v>14</v>
      </c>
      <c r="D6" s="3" t="s">
        <v>15</v>
      </c>
      <c r="E6" s="3"/>
      <c r="F6" s="3"/>
      <c r="G6" s="3"/>
      <c r="H6" s="3"/>
      <c r="I6" s="3"/>
      <c r="J6" s="3"/>
      <c r="K6" s="3"/>
    </row>
    <row r="7" spans="1:12" x14ac:dyDescent="0.25">
      <c r="A7" s="3" t="s">
        <v>12</v>
      </c>
      <c r="B7" s="3" t="s">
        <v>13</v>
      </c>
      <c r="C7" s="3" t="s">
        <v>14</v>
      </c>
      <c r="D7" s="3" t="s">
        <v>16</v>
      </c>
      <c r="E7" s="3"/>
      <c r="F7" s="3"/>
      <c r="G7" s="3"/>
      <c r="H7" s="3"/>
      <c r="I7" s="3"/>
      <c r="J7" s="3"/>
      <c r="K7" s="3"/>
    </row>
    <row r="8" spans="1:12" x14ac:dyDescent="0.25">
      <c r="A8" s="3" t="s">
        <v>12</v>
      </c>
      <c r="B8" s="3" t="s">
        <v>13</v>
      </c>
      <c r="C8" s="3" t="s">
        <v>14</v>
      </c>
      <c r="D8" s="3" t="s">
        <v>17</v>
      </c>
      <c r="E8" s="3"/>
      <c r="F8" s="3"/>
      <c r="G8" s="3"/>
      <c r="H8" s="3"/>
      <c r="I8" s="3"/>
      <c r="J8" s="3"/>
      <c r="K8" s="3"/>
    </row>
    <row r="9" spans="1:12" x14ac:dyDescent="0.25">
      <c r="A9" s="3" t="s">
        <v>12</v>
      </c>
      <c r="B9" s="3" t="s">
        <v>13</v>
      </c>
      <c r="C9" s="3" t="s">
        <v>14</v>
      </c>
      <c r="D9" s="3" t="s">
        <v>18</v>
      </c>
      <c r="E9" s="3"/>
      <c r="F9" s="3"/>
      <c r="G9" s="3"/>
      <c r="H9" s="3"/>
      <c r="I9" s="3"/>
      <c r="J9" s="3"/>
      <c r="K9" s="3"/>
    </row>
    <row r="10" spans="1:12" x14ac:dyDescent="0.25">
      <c r="A10" s="3" t="s">
        <v>12</v>
      </c>
      <c r="B10" s="3" t="s">
        <v>19</v>
      </c>
      <c r="C10" s="3" t="s">
        <v>20</v>
      </c>
      <c r="D10" s="3" t="s">
        <v>21</v>
      </c>
      <c r="E10" s="3"/>
      <c r="F10" s="3"/>
      <c r="G10" s="3"/>
      <c r="H10" s="3"/>
      <c r="I10" s="9">
        <v>320</v>
      </c>
      <c r="J10" s="15">
        <f>+I10*0.2</f>
        <v>64</v>
      </c>
      <c r="K10" s="10">
        <f>+I10*5.626</f>
        <v>1800.3200000000002</v>
      </c>
    </row>
    <row r="11" spans="1:12" x14ac:dyDescent="0.25">
      <c r="A11" s="3" t="s">
        <v>12</v>
      </c>
      <c r="B11" s="3" t="s">
        <v>19</v>
      </c>
      <c r="C11" s="3" t="s">
        <v>22</v>
      </c>
      <c r="D11" s="3" t="s">
        <v>23</v>
      </c>
      <c r="E11" s="3"/>
      <c r="F11" s="3"/>
      <c r="G11" s="3"/>
      <c r="H11" s="3"/>
      <c r="I11" s="9">
        <f>2922+9058</f>
        <v>11980</v>
      </c>
      <c r="J11" s="15">
        <f t="shared" ref="J11:J16" si="0">+I11*0.2</f>
        <v>2396</v>
      </c>
      <c r="K11" s="10">
        <f>+I11*6.757</f>
        <v>80948.86</v>
      </c>
    </row>
    <row r="12" spans="1:12" x14ac:dyDescent="0.25">
      <c r="A12" s="3" t="s">
        <v>12</v>
      </c>
      <c r="B12" s="3" t="s">
        <v>19</v>
      </c>
      <c r="C12" s="3" t="s">
        <v>22</v>
      </c>
      <c r="D12" s="3" t="s">
        <v>24</v>
      </c>
      <c r="E12" s="3"/>
      <c r="F12" s="3"/>
      <c r="G12" s="3"/>
      <c r="H12" s="3"/>
      <c r="I12" s="9">
        <v>3225</v>
      </c>
      <c r="J12" s="15">
        <f t="shared" si="0"/>
        <v>645</v>
      </c>
      <c r="K12" s="10">
        <f>+I12*6.922</f>
        <v>22323.45</v>
      </c>
    </row>
    <row r="13" spans="1:12" x14ac:dyDescent="0.25">
      <c r="A13" s="3" t="s">
        <v>12</v>
      </c>
      <c r="B13" s="3" t="s">
        <v>13</v>
      </c>
      <c r="C13" s="3" t="s">
        <v>14</v>
      </c>
      <c r="D13" s="3" t="s">
        <v>25</v>
      </c>
      <c r="E13" s="3"/>
      <c r="F13" s="3"/>
      <c r="G13" s="3"/>
      <c r="H13" s="3"/>
      <c r="I13" s="9"/>
      <c r="J13" s="15"/>
      <c r="K13" s="10"/>
    </row>
    <row r="14" spans="1:12" x14ac:dyDescent="0.25">
      <c r="A14" s="3" t="s">
        <v>12</v>
      </c>
      <c r="B14" s="3" t="s">
        <v>13</v>
      </c>
      <c r="C14" s="3" t="s">
        <v>14</v>
      </c>
      <c r="D14" s="3" t="s">
        <v>26</v>
      </c>
      <c r="E14" s="3"/>
      <c r="F14" s="3"/>
      <c r="G14" s="3"/>
      <c r="H14" s="3"/>
      <c r="I14" s="9">
        <v>204</v>
      </c>
      <c r="J14" s="15">
        <f t="shared" si="0"/>
        <v>40.800000000000004</v>
      </c>
      <c r="K14" s="10">
        <f>+I14*7.271</f>
        <v>1483.2839999999999</v>
      </c>
    </row>
    <row r="15" spans="1:12" x14ac:dyDescent="0.25">
      <c r="A15" s="3" t="s">
        <v>12</v>
      </c>
      <c r="B15" s="3" t="s">
        <v>13</v>
      </c>
      <c r="C15" s="3" t="s">
        <v>14</v>
      </c>
      <c r="D15" s="3" t="s">
        <v>27</v>
      </c>
      <c r="E15" s="3"/>
      <c r="F15" s="3"/>
      <c r="G15" s="3"/>
      <c r="H15" s="3"/>
      <c r="I15" s="9">
        <f>4752+3487</f>
        <v>8239</v>
      </c>
      <c r="J15" s="15">
        <f t="shared" si="0"/>
        <v>1647.8000000000002</v>
      </c>
      <c r="K15" s="10">
        <f>+I15*7.129</f>
        <v>58735.830999999998</v>
      </c>
    </row>
    <row r="16" spans="1:12" x14ac:dyDescent="0.25">
      <c r="A16" s="3" t="s">
        <v>12</v>
      </c>
      <c r="B16" s="3" t="s">
        <v>13</v>
      </c>
      <c r="C16" s="3" t="s">
        <v>14</v>
      </c>
      <c r="D16" s="3" t="s">
        <v>23</v>
      </c>
      <c r="E16" s="3"/>
      <c r="F16" s="3"/>
      <c r="G16" s="3"/>
      <c r="H16" s="3"/>
      <c r="I16" s="9">
        <f>7567+7900+5702</f>
        <v>21169</v>
      </c>
      <c r="J16" s="15">
        <f t="shared" si="0"/>
        <v>4233.8</v>
      </c>
      <c r="K16" s="8">
        <f>+I16*7.316</f>
        <v>154872.40400000001</v>
      </c>
      <c r="L16" s="13"/>
    </row>
    <row r="17" spans="1:11" x14ac:dyDescent="0.25">
      <c r="A17" s="3" t="s">
        <v>12</v>
      </c>
      <c r="B17" s="3" t="s">
        <v>13</v>
      </c>
      <c r="C17" s="3" t="s">
        <v>14</v>
      </c>
      <c r="D17" s="3" t="s">
        <v>28</v>
      </c>
      <c r="E17" s="3"/>
      <c r="F17" s="3"/>
      <c r="G17" s="3"/>
      <c r="H17" s="3"/>
      <c r="I17" s="3"/>
      <c r="J17" s="16"/>
      <c r="K17" s="3"/>
    </row>
    <row r="18" spans="1:11" x14ac:dyDescent="0.25">
      <c r="A18" s="3" t="s">
        <v>12</v>
      </c>
      <c r="B18" s="3" t="s">
        <v>13</v>
      </c>
      <c r="C18" s="3" t="s">
        <v>14</v>
      </c>
      <c r="D18" s="3" t="s">
        <v>29</v>
      </c>
      <c r="E18" s="3"/>
      <c r="F18" s="3"/>
      <c r="G18" s="3"/>
      <c r="H18" s="3"/>
      <c r="I18" s="3"/>
      <c r="J18" s="16"/>
      <c r="K18" s="3"/>
    </row>
    <row r="19" spans="1:11" x14ac:dyDescent="0.25">
      <c r="A19" s="3" t="s">
        <v>12</v>
      </c>
      <c r="B19" s="3" t="s">
        <v>13</v>
      </c>
      <c r="C19" s="3" t="s">
        <v>14</v>
      </c>
      <c r="D19" s="3" t="s">
        <v>30</v>
      </c>
      <c r="E19" s="3"/>
      <c r="F19" s="3"/>
      <c r="G19" s="3"/>
      <c r="H19" s="3"/>
      <c r="I19" s="3"/>
      <c r="J19" s="16"/>
      <c r="K19" s="3"/>
    </row>
    <row r="20" spans="1:11" x14ac:dyDescent="0.25">
      <c r="A20" s="1" t="s">
        <v>31</v>
      </c>
      <c r="B20" s="1" t="s">
        <v>19</v>
      </c>
      <c r="C20" s="1" t="s">
        <v>22</v>
      </c>
      <c r="D20" s="1" t="s">
        <v>24</v>
      </c>
      <c r="E20" s="1"/>
      <c r="F20" s="1"/>
      <c r="G20" s="1"/>
      <c r="H20" s="1"/>
      <c r="I20" s="2">
        <f>252+144</f>
        <v>396</v>
      </c>
      <c r="J20" s="17">
        <f>+I20*0.2</f>
        <v>79.2</v>
      </c>
      <c r="K20" s="1">
        <f>1513.26+864.72</f>
        <v>2377.98</v>
      </c>
    </row>
    <row r="21" spans="1:11" x14ac:dyDescent="0.25">
      <c r="A21" s="1" t="s">
        <v>31</v>
      </c>
      <c r="B21" s="1" t="s">
        <v>13</v>
      </c>
      <c r="C21" s="1" t="s">
        <v>14</v>
      </c>
      <c r="D21" s="1" t="s">
        <v>32</v>
      </c>
      <c r="E21" s="1"/>
      <c r="F21" s="1"/>
      <c r="G21" s="1"/>
      <c r="H21" s="1"/>
      <c r="I21" s="1"/>
      <c r="J21" s="17"/>
      <c r="K21" s="1"/>
    </row>
    <row r="22" spans="1:11" x14ac:dyDescent="0.25">
      <c r="A22" s="1" t="s">
        <v>31</v>
      </c>
      <c r="B22" s="1" t="s">
        <v>13</v>
      </c>
      <c r="C22" s="1" t="s">
        <v>14</v>
      </c>
      <c r="D22" s="1" t="s">
        <v>33</v>
      </c>
      <c r="E22" s="1"/>
      <c r="F22" s="1"/>
      <c r="G22" s="1"/>
      <c r="H22" s="1"/>
      <c r="I22" s="1"/>
      <c r="J22" s="17"/>
      <c r="K22" s="1"/>
    </row>
    <row r="23" spans="1:11" x14ac:dyDescent="0.25">
      <c r="A23" s="1" t="s">
        <v>31</v>
      </c>
      <c r="B23" s="1" t="s">
        <v>13</v>
      </c>
      <c r="C23" s="1" t="s">
        <v>14</v>
      </c>
      <c r="D23" s="1" t="s">
        <v>27</v>
      </c>
      <c r="E23" s="1"/>
      <c r="F23" s="1"/>
      <c r="G23" s="1"/>
      <c r="H23" s="1"/>
      <c r="I23" s="1">
        <f>2556+1584</f>
        <v>4140</v>
      </c>
      <c r="J23" s="17">
        <f>+I23*0.2</f>
        <v>828</v>
      </c>
      <c r="K23" s="1">
        <f>16146.11+10006.04</f>
        <v>26152.15</v>
      </c>
    </row>
    <row r="24" spans="1:11" x14ac:dyDescent="0.25">
      <c r="A24" s="1" t="s">
        <v>31</v>
      </c>
      <c r="B24" s="1" t="s">
        <v>13</v>
      </c>
      <c r="C24" s="1" t="s">
        <v>14</v>
      </c>
      <c r="D24" s="1" t="s">
        <v>23</v>
      </c>
      <c r="E24" s="1"/>
      <c r="F24" s="1"/>
      <c r="G24" s="1"/>
      <c r="H24" s="1"/>
      <c r="I24" s="12">
        <f>11016+180</f>
        <v>11196</v>
      </c>
      <c r="J24" s="18">
        <f>+I24*0.2</f>
        <v>2239.2000000000003</v>
      </c>
      <c r="K24" s="11">
        <f>68286.96+1264.57</f>
        <v>69551.530000000013</v>
      </c>
    </row>
    <row r="25" spans="1:11" x14ac:dyDescent="0.25">
      <c r="A25" s="1" t="s">
        <v>31</v>
      </c>
      <c r="B25" s="1" t="s">
        <v>13</v>
      </c>
      <c r="C25" s="1" t="s">
        <v>14</v>
      </c>
      <c r="D25" s="1" t="s">
        <v>34</v>
      </c>
      <c r="E25" s="1"/>
      <c r="F25" s="1"/>
      <c r="G25" s="1"/>
      <c r="H25" s="1"/>
      <c r="I25" s="1"/>
      <c r="J25" s="17"/>
      <c r="K25" s="1"/>
    </row>
    <row r="26" spans="1:11" x14ac:dyDescent="0.25">
      <c r="A26" s="1" t="s">
        <v>31</v>
      </c>
      <c r="B26" s="1" t="s">
        <v>13</v>
      </c>
      <c r="C26" s="1" t="s">
        <v>14</v>
      </c>
      <c r="D26" s="1" t="s">
        <v>29</v>
      </c>
      <c r="E26" s="1"/>
      <c r="F26" s="1"/>
      <c r="G26" s="1"/>
      <c r="H26" s="1"/>
      <c r="I26" s="1"/>
      <c r="J26" s="17"/>
      <c r="K26" s="1"/>
    </row>
    <row r="27" spans="1:11" x14ac:dyDescent="0.25">
      <c r="A27" s="1" t="s">
        <v>31</v>
      </c>
      <c r="B27" s="1" t="s">
        <v>13</v>
      </c>
      <c r="C27" s="1" t="s">
        <v>14</v>
      </c>
      <c r="D27" s="1" t="s">
        <v>30</v>
      </c>
      <c r="E27" s="1"/>
      <c r="F27" s="1"/>
      <c r="G27" s="1"/>
      <c r="H27" s="1"/>
      <c r="I27" s="1"/>
      <c r="J27" s="17"/>
      <c r="K27" s="1"/>
    </row>
    <row r="28" spans="1:11" x14ac:dyDescent="0.25">
      <c r="A28" s="1" t="s">
        <v>31</v>
      </c>
      <c r="B28" s="1" t="s">
        <v>13</v>
      </c>
      <c r="C28" s="1" t="s">
        <v>14</v>
      </c>
      <c r="D28" s="1" t="s">
        <v>35</v>
      </c>
      <c r="E28" s="1"/>
      <c r="F28" s="1"/>
      <c r="G28" s="1"/>
      <c r="H28" s="1"/>
      <c r="I28" s="1"/>
      <c r="J28" s="17"/>
      <c r="K28" s="1"/>
    </row>
    <row r="29" spans="1:11" x14ac:dyDescent="0.25">
      <c r="A29" s="3" t="s">
        <v>12</v>
      </c>
      <c r="B29" s="3" t="s">
        <v>13</v>
      </c>
      <c r="C29" s="3" t="s">
        <v>14</v>
      </c>
      <c r="D29" s="3" t="s">
        <v>36</v>
      </c>
      <c r="E29" s="3"/>
      <c r="F29" s="3"/>
      <c r="G29" s="3"/>
      <c r="H29" s="3"/>
      <c r="I29" s="3"/>
      <c r="J29" s="16"/>
      <c r="K29" s="3"/>
    </row>
    <row r="30" spans="1:11" x14ac:dyDescent="0.25">
      <c r="A30" s="1" t="s">
        <v>31</v>
      </c>
      <c r="B30" s="1" t="s">
        <v>19</v>
      </c>
      <c r="C30" s="1" t="s">
        <v>22</v>
      </c>
      <c r="D30" s="1" t="s">
        <v>23</v>
      </c>
      <c r="E30" s="1"/>
      <c r="F30" s="1"/>
      <c r="G30" s="1"/>
      <c r="H30" s="1"/>
      <c r="I30" s="1">
        <v>432</v>
      </c>
      <c r="J30" s="17">
        <f>+I30*0.2</f>
        <v>86.4</v>
      </c>
      <c r="K30" s="1">
        <v>2506.0300000000002</v>
      </c>
    </row>
    <row r="31" spans="1:11" x14ac:dyDescent="0.25">
      <c r="A31" s="1" t="s">
        <v>37</v>
      </c>
      <c r="B31" s="1" t="s">
        <v>13</v>
      </c>
      <c r="C31" s="1" t="s">
        <v>14</v>
      </c>
      <c r="D31" s="1" t="s">
        <v>38</v>
      </c>
      <c r="E31" s="1"/>
      <c r="F31" s="1"/>
      <c r="G31" s="1"/>
      <c r="H31" s="1"/>
      <c r="I31" s="1"/>
      <c r="J31" s="17"/>
      <c r="K31" s="1"/>
    </row>
    <row r="32" spans="1:11" x14ac:dyDescent="0.25">
      <c r="A32" s="1" t="s">
        <v>12</v>
      </c>
      <c r="B32" s="1" t="s">
        <v>13</v>
      </c>
      <c r="C32" s="1" t="s">
        <v>14</v>
      </c>
      <c r="D32" s="1" t="s">
        <v>24</v>
      </c>
      <c r="E32" s="1"/>
      <c r="F32" s="1"/>
      <c r="G32" s="1"/>
      <c r="H32" s="1"/>
      <c r="I32" s="1"/>
      <c r="J32" s="17"/>
      <c r="K32" s="1"/>
    </row>
    <row r="33" spans="1:11" x14ac:dyDescent="0.25">
      <c r="A33" s="1" t="s">
        <v>31</v>
      </c>
      <c r="B33" s="1" t="s">
        <v>19</v>
      </c>
      <c r="C33" s="1" t="s">
        <v>20</v>
      </c>
      <c r="D33" s="1" t="s">
        <v>21</v>
      </c>
      <c r="E33" s="1"/>
      <c r="F33" s="1"/>
      <c r="G33" s="1"/>
      <c r="H33" s="1"/>
      <c r="I33" s="1"/>
      <c r="J33" s="17"/>
      <c r="K33" s="1"/>
    </row>
    <row r="34" spans="1:11" x14ac:dyDescent="0.25">
      <c r="A34" s="1" t="s">
        <v>31</v>
      </c>
      <c r="B34" s="1" t="s">
        <v>13</v>
      </c>
      <c r="C34" s="1" t="s">
        <v>14</v>
      </c>
      <c r="D34" s="1" t="s">
        <v>39</v>
      </c>
      <c r="E34" s="1"/>
      <c r="F34" s="1"/>
      <c r="G34" s="1"/>
      <c r="H34" s="1"/>
      <c r="I34" s="1"/>
      <c r="J34" s="17"/>
      <c r="K34" s="1"/>
    </row>
    <row r="35" spans="1:11" x14ac:dyDescent="0.25">
      <c r="A35" s="1" t="s">
        <v>31</v>
      </c>
      <c r="B35" s="1" t="s">
        <v>13</v>
      </c>
      <c r="C35" s="1" t="s">
        <v>14</v>
      </c>
      <c r="D35" s="1" t="s">
        <v>28</v>
      </c>
      <c r="E35" s="1"/>
      <c r="F35" s="1"/>
      <c r="G35" s="1"/>
      <c r="H35" s="1"/>
      <c r="I35" s="1"/>
      <c r="J35" s="17"/>
      <c r="K35" s="1"/>
    </row>
    <row r="36" spans="1:11" x14ac:dyDescent="0.25">
      <c r="A36" s="1" t="s">
        <v>31</v>
      </c>
      <c r="B36" s="1" t="s">
        <v>13</v>
      </c>
      <c r="C36" s="1" t="s">
        <v>14</v>
      </c>
      <c r="D36" s="1" t="s">
        <v>40</v>
      </c>
      <c r="E36" s="1"/>
      <c r="F36" s="1"/>
      <c r="G36" s="1"/>
      <c r="H36" s="1"/>
      <c r="I36" s="1"/>
      <c r="J36" s="17"/>
      <c r="K36" s="1"/>
    </row>
    <row r="37" spans="1:11" x14ac:dyDescent="0.25">
      <c r="A37" s="1" t="s">
        <v>31</v>
      </c>
      <c r="B37" s="1" t="s">
        <v>13</v>
      </c>
      <c r="C37" s="1" t="s">
        <v>14</v>
      </c>
      <c r="D37" s="1" t="s">
        <v>25</v>
      </c>
      <c r="E37" s="1"/>
      <c r="F37" s="1"/>
      <c r="G37" s="1"/>
      <c r="H37" s="1"/>
      <c r="I37" s="1"/>
      <c r="J37" s="17"/>
      <c r="K37" s="1"/>
    </row>
    <row r="38" spans="1:11" x14ac:dyDescent="0.25">
      <c r="A38" s="1" t="s">
        <v>31</v>
      </c>
      <c r="B38" s="1" t="s">
        <v>13</v>
      </c>
      <c r="C38" s="1" t="s">
        <v>14</v>
      </c>
      <c r="D38" s="1" t="s">
        <v>26</v>
      </c>
      <c r="E38" s="1"/>
      <c r="F38" s="1"/>
      <c r="G38" s="1"/>
      <c r="H38" s="1"/>
      <c r="I38" s="1"/>
      <c r="J38" s="17"/>
      <c r="K38" s="1"/>
    </row>
    <row r="39" spans="1:11" x14ac:dyDescent="0.25">
      <c r="A39" s="1" t="s">
        <v>31</v>
      </c>
      <c r="B39" s="1" t="s">
        <v>13</v>
      </c>
      <c r="C39" s="1" t="s">
        <v>14</v>
      </c>
      <c r="D39" s="1" t="s">
        <v>41</v>
      </c>
      <c r="E39" s="1"/>
      <c r="F39" s="1"/>
      <c r="G39" s="1"/>
      <c r="H39" s="1"/>
      <c r="I39" s="1"/>
      <c r="J39" s="17"/>
      <c r="K39" s="1"/>
    </row>
    <row r="40" spans="1:11" x14ac:dyDescent="0.25">
      <c r="A40" s="1" t="s">
        <v>31</v>
      </c>
      <c r="B40" s="1" t="s">
        <v>13</v>
      </c>
      <c r="C40" s="1" t="s">
        <v>14</v>
      </c>
      <c r="D40" s="1" t="s">
        <v>42</v>
      </c>
      <c r="E40" s="1"/>
      <c r="F40" s="1"/>
      <c r="G40" s="1"/>
      <c r="H40" s="1"/>
      <c r="I40" s="1"/>
      <c r="J40" s="17"/>
      <c r="K40" s="1"/>
    </row>
    <row r="41" spans="1:11" x14ac:dyDescent="0.25">
      <c r="A41" s="1" t="s">
        <v>31</v>
      </c>
      <c r="B41" s="1" t="s">
        <v>13</v>
      </c>
      <c r="C41" s="1" t="s">
        <v>14</v>
      </c>
      <c r="D41" s="1" t="s">
        <v>43</v>
      </c>
      <c r="E41" s="1"/>
      <c r="F41" s="1"/>
      <c r="G41" s="1"/>
      <c r="H41" s="1"/>
      <c r="I41" s="1"/>
      <c r="J41" s="17"/>
      <c r="K41" s="1"/>
    </row>
    <row r="42" spans="1:11" x14ac:dyDescent="0.25">
      <c r="A42" s="1" t="s">
        <v>31</v>
      </c>
      <c r="B42" s="1" t="s">
        <v>13</v>
      </c>
      <c r="C42" s="1" t="s">
        <v>14</v>
      </c>
      <c r="D42" s="1" t="s">
        <v>38</v>
      </c>
      <c r="E42" s="1"/>
      <c r="F42" s="1"/>
      <c r="G42" s="1"/>
      <c r="H42" s="1"/>
      <c r="I42" s="1"/>
      <c r="J42" s="17"/>
      <c r="K42" s="1"/>
    </row>
    <row r="43" spans="1:11" x14ac:dyDescent="0.25">
      <c r="A43" s="3" t="s">
        <v>12</v>
      </c>
      <c r="B43" s="3" t="s">
        <v>13</v>
      </c>
      <c r="C43" s="3" t="s">
        <v>14</v>
      </c>
      <c r="D43" s="3" t="s">
        <v>34</v>
      </c>
      <c r="E43" s="3"/>
      <c r="F43" s="3"/>
      <c r="G43" s="3"/>
      <c r="H43" s="3"/>
      <c r="I43" s="3">
        <v>258</v>
      </c>
      <c r="J43" s="16">
        <f>+I43*0.25</f>
        <v>64.5</v>
      </c>
      <c r="K43" s="10">
        <v>2242.5360000000001</v>
      </c>
    </row>
    <row r="44" spans="1:11" x14ac:dyDescent="0.25">
      <c r="A44" s="3" t="s">
        <v>12</v>
      </c>
      <c r="B44" s="3" t="s">
        <v>13</v>
      </c>
      <c r="C44" s="3" t="s">
        <v>14</v>
      </c>
      <c r="D44" s="3" t="s">
        <v>41</v>
      </c>
      <c r="E44" s="3"/>
      <c r="F44" s="3"/>
      <c r="G44" s="3"/>
      <c r="H44" s="3"/>
      <c r="I44" s="3">
        <v>188</v>
      </c>
      <c r="J44" s="16">
        <f>+I44*0.25</f>
        <v>47</v>
      </c>
      <c r="K44" s="10">
        <f>+I44*8.873</f>
        <v>1668.1239999999998</v>
      </c>
    </row>
    <row r="45" spans="1:11" x14ac:dyDescent="0.25">
      <c r="A45" s="3" t="s">
        <v>12</v>
      </c>
      <c r="B45" s="3" t="s">
        <v>13</v>
      </c>
      <c r="C45" s="3" t="s">
        <v>14</v>
      </c>
      <c r="D45" s="3" t="s">
        <v>40</v>
      </c>
      <c r="E45" s="3"/>
      <c r="F45" s="3"/>
      <c r="G45" s="3"/>
      <c r="H45" s="3"/>
      <c r="I45" s="3"/>
      <c r="J45" s="16"/>
      <c r="K45" s="10"/>
    </row>
    <row r="46" spans="1:11" x14ac:dyDescent="0.25">
      <c r="A46" s="3" t="s">
        <v>12</v>
      </c>
      <c r="B46" s="3" t="s">
        <v>13</v>
      </c>
      <c r="C46" s="3" t="s">
        <v>14</v>
      </c>
      <c r="D46" s="3" t="s">
        <v>43</v>
      </c>
      <c r="E46" s="3"/>
      <c r="F46" s="3"/>
      <c r="G46" s="3"/>
      <c r="H46" s="3"/>
      <c r="I46" s="3">
        <v>38</v>
      </c>
      <c r="J46" s="16">
        <f t="shared" ref="J46:J49" si="1">+I46*0.25</f>
        <v>9.5</v>
      </c>
      <c r="K46" s="10">
        <f>+I46*9.322</f>
        <v>354.23599999999999</v>
      </c>
    </row>
    <row r="47" spans="1:11" x14ac:dyDescent="0.25">
      <c r="A47" s="3" t="s">
        <v>12</v>
      </c>
      <c r="B47" s="3" t="s">
        <v>13</v>
      </c>
      <c r="C47" s="3" t="s">
        <v>14</v>
      </c>
      <c r="D47" s="3" t="s">
        <v>38</v>
      </c>
      <c r="E47" s="3"/>
      <c r="F47" s="3"/>
      <c r="G47" s="3"/>
      <c r="H47" s="3"/>
      <c r="I47" s="3">
        <v>953</v>
      </c>
      <c r="J47" s="16">
        <f t="shared" si="1"/>
        <v>238.25</v>
      </c>
      <c r="K47" s="10">
        <f>+I47*9.139</f>
        <v>8709.4669999999987</v>
      </c>
    </row>
    <row r="48" spans="1:11" x14ac:dyDescent="0.25">
      <c r="A48" s="3" t="s">
        <v>12</v>
      </c>
      <c r="B48" s="3" t="s">
        <v>13</v>
      </c>
      <c r="C48" s="3" t="s">
        <v>14</v>
      </c>
      <c r="D48" s="3" t="s">
        <v>35</v>
      </c>
      <c r="E48" s="3"/>
      <c r="F48" s="3"/>
      <c r="G48" s="3"/>
      <c r="H48" s="3"/>
      <c r="I48" s="3">
        <v>722</v>
      </c>
      <c r="J48" s="16">
        <f>+I48*0.2</f>
        <v>144.4</v>
      </c>
      <c r="K48" s="10">
        <f>+I48*7.479</f>
        <v>5399.8379999999997</v>
      </c>
    </row>
    <row r="49" spans="1:13" x14ac:dyDescent="0.25">
      <c r="A49" s="3" t="s">
        <v>12</v>
      </c>
      <c r="B49" s="3" t="s">
        <v>13</v>
      </c>
      <c r="C49" s="3" t="s">
        <v>14</v>
      </c>
      <c r="D49" s="3" t="s">
        <v>39</v>
      </c>
      <c r="E49" s="3"/>
      <c r="F49" s="3"/>
      <c r="G49" s="3"/>
      <c r="H49" s="3"/>
      <c r="I49" s="3">
        <v>391</v>
      </c>
      <c r="J49" s="16">
        <f t="shared" si="1"/>
        <v>97.75</v>
      </c>
      <c r="K49" s="10">
        <f>+I49*8.549</f>
        <v>3342.6589999999997</v>
      </c>
      <c r="L49" s="13"/>
      <c r="M49" s="14"/>
    </row>
    <row r="51" spans="1:13" x14ac:dyDescent="0.25">
      <c r="J51" s="14"/>
      <c r="L51" s="5"/>
    </row>
    <row r="52" spans="1:13" x14ac:dyDescent="0.25">
      <c r="J52" s="4"/>
    </row>
    <row r="53" spans="1:13" x14ac:dyDescent="0.25">
      <c r="J53" s="5"/>
    </row>
  </sheetData>
  <sheetProtection formatCells="0" formatColumns="0" formatRows="0" insertColumns="0" insertRows="0" insertHyperlinks="0" deleteColumns="0" deleteRows="0" sort="0" autoFilter="0" pivotTables="0"/>
  <mergeCells count="9">
    <mergeCell ref="A1:K1"/>
    <mergeCell ref="A2:K2"/>
    <mergeCell ref="A4:A5"/>
    <mergeCell ref="B4:B5"/>
    <mergeCell ref="C4:C5"/>
    <mergeCell ref="D4:D5"/>
    <mergeCell ref="E4:F4"/>
    <mergeCell ref="G4:H4"/>
    <mergeCell ref="I4:K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จิตตราวัลย์  ทองวิจิตร</cp:lastModifiedBy>
  <dcterms:created xsi:type="dcterms:W3CDTF">2020-08-04T09:59:49Z</dcterms:created>
  <dcterms:modified xsi:type="dcterms:W3CDTF">2020-08-05T06:38:42Z</dcterms:modified>
</cp:coreProperties>
</file>