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73H5L2-PC\Desktop\"/>
    </mc:Choice>
  </mc:AlternateContent>
  <bookViews>
    <workbookView xWindow="0" yWindow="0" windowWidth="0" windowHeight="240"/>
  </bookViews>
  <sheets>
    <sheet name="ครั้งที่ 2_new" sheetId="10" r:id="rId1"/>
    <sheet name="Sheet1" sheetId="1" r:id="rId2"/>
    <sheet name="1" sheetId="2" r:id="rId3"/>
    <sheet name="2" sheetId="3" r:id="rId4"/>
    <sheet name="3" sheetId="4" r:id="rId5"/>
    <sheet name="4" sheetId="5" r:id="rId6"/>
    <sheet name="5" sheetId="6" r:id="rId7"/>
  </sheets>
  <definedNames>
    <definedName name="_xlnm.Print_Titles" localSheetId="0">'ครั้งที่ 2_new'!$3:$4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0" l="1"/>
  <c r="E16" i="10"/>
  <c r="F7" i="10" l="1"/>
  <c r="F10" i="10"/>
  <c r="D10" i="10"/>
  <c r="D7" i="10"/>
  <c r="E13" i="10" l="1"/>
  <c r="E6" i="10" s="1"/>
  <c r="C13" i="10"/>
  <c r="C14" i="10" l="1"/>
  <c r="C6" i="10"/>
  <c r="E14" i="10"/>
  <c r="E17" i="10" l="1"/>
  <c r="F5" i="10" s="1"/>
  <c r="E5" i="10"/>
  <c r="C5" i="10"/>
  <c r="C17" i="10"/>
  <c r="D5" i="10" s="1"/>
</calcChain>
</file>

<file path=xl/comments1.xml><?xml version="1.0" encoding="utf-8"?>
<comments xmlns="http://schemas.openxmlformats.org/spreadsheetml/2006/main">
  <authors>
    <author>G63H5L2-PC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G63H5L2-PC:</t>
        </r>
        <r>
          <rPr>
            <sz val="9"/>
            <color indexed="81"/>
            <rFont val="Tahoma"/>
            <family val="2"/>
          </rPr>
          <t xml:space="preserve">
มี 9 ผลงาน ผ่าน 6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G63H5L2-PC:</t>
        </r>
        <r>
          <rPr>
            <sz val="9"/>
            <color indexed="81"/>
            <rFont val="Tahoma"/>
            <family val="2"/>
          </rPr>
          <t xml:space="preserve">
มี 4 ผลงาน</t>
        </r>
      </text>
    </comment>
  </commentList>
</comments>
</file>

<file path=xl/sharedStrings.xml><?xml version="1.0" encoding="utf-8"?>
<sst xmlns="http://schemas.openxmlformats.org/spreadsheetml/2006/main" count="197" uniqueCount="62">
  <si>
    <t>x = คะแนนที่ได้</t>
  </si>
  <si>
    <t>หมายเหตุ :</t>
  </si>
  <si>
    <t>การคิดคะแนนถ่วงน้ำหนักด้านเทคนิค = x * ๑๐๐/๖๐</t>
  </si>
  <si>
    <t>การคิดคะแนนถ่วงน้ำหนักด้านราคา = x * ๑๐๐/๔๐</t>
  </si>
  <si>
    <t xml:space="preserve">การคิดคะแนนรวม (๓) =((๑)*๖๐/๑๐๐) + ((๒) * ๔๐/๑๐๐) </t>
  </si>
  <si>
    <t xml:space="preserve">ชื่อบริษัทผู้เสนอราคา </t>
  </si>
  <si>
    <t>เกณฑ์ให้คะแนน:  A = ๑ , B = ๐.๗๕, C = ๐.๕ , D = ๐.๒๕</t>
  </si>
  <si>
    <t>ราคา ๓๐%</t>
  </si>
  <si>
    <t>อื่น ๗๐%</t>
  </si>
  <si>
    <t>แนวคิด
(๕๐ คะแนน)</t>
  </si>
  <si>
    <t>เทคโนโลยี
(๕๐ คะแนน)</t>
  </si>
  <si>
    <t>แนวคิด เทคโนโลยี เครื่องมือที่ใช้
๒๐% (๑๐๐ คะแนน)</t>
  </si>
  <si>
    <t>มาตรฐานสินค้าและบริการ
๑๐%  (๑๐๐ คะแนน)</t>
  </si>
  <si>
    <t>ข้อเสนออื่น
๔๐% (๑๐๐ คะแนน)</t>
  </si>
  <si>
    <t>แผนการดำเนินงาน
 (๒๐ คะแนน)</t>
  </si>
  <si>
    <t>ประสบการณ์ (๒๐ คะแนน)</t>
  </si>
  <si>
    <t>ความรู้ความสามารถ
ของบุคลากร
 (๒๐ คะแนน)</t>
  </si>
  <si>
    <t>ประสบการณ์
ทำงานเฉลี่ย 
(๒๐ คะแนน)</t>
  </si>
  <si>
    <t>หลักเกณฑ์ในการพิจารณาข้อเสนอของผู้เสนอราคา
โครงการพัฒนาระบบตรวจสอบย้อนกลับข้าวและผลิตภัณฑ์ข้าวสำหรับตลาดเฉพาะ</t>
  </si>
  <si>
    <t>จำนวนผลงานที่ผ่านมาไม่เกิน ๓ ปี 
(๒๐ คะแนน)</t>
  </si>
  <si>
    <t>การให้บริการก่อน/หลังการตรวจรับพัสดุ
งวดสุดท้าย
(๔๐ คะแนน)</t>
  </si>
  <si>
    <r>
      <t xml:space="preserve">คุณลักษณของอุปกรณ์ต้นแบบ
(๖๐ คะแนน)
</t>
    </r>
    <r>
      <rPr>
        <b/>
        <sz val="11"/>
        <color theme="1"/>
        <rFont val="TH SarabunPSK"/>
        <family val="2"/>
      </rPr>
      <t>เครื่องอ่าน/เครื่องพิมพ์บาร์โค้ด</t>
    </r>
  </si>
  <si>
    <t xml:space="preserve">๒)บริษัทอินโนเวท เฟรมเวิร์ค </t>
  </si>
  <si>
    <t>๓) บริษัท อินเตอร์ เซต รีเสิร์ช แอนด์ โซลูชั่น จำกัด</t>
  </si>
  <si>
    <t>๔) บริษัท อันบั๊ก โซลูชั่น จำกัด</t>
  </si>
  <si>
    <t xml:space="preserve">๑)บริษัท มอนสเตอร์ คอนเนค จำกัด   </t>
  </si>
  <si>
    <t>๕) บริษัท อินโนเวชั่นส์ โซลูชั่น แอนด์ เซอร์วิส จำกัด</t>
  </si>
  <si>
    <t>จำนวนผลงานที่ผ่านมาไม่เกิน ๓ ปี (๒๐ คะแนน)</t>
  </si>
  <si>
    <t>ความรู้ความสามารถของบุคลากร (๒๐ คะแนน)</t>
  </si>
  <si>
    <t>แผนการดำเนินงาน (๒๐ คะแนน)</t>
  </si>
  <si>
    <t>ข้อเสนออื่น ๔๐% (๑๐๐ คะแนน)</t>
  </si>
  <si>
    <t>ประสบการณ์ทำงานเฉลี่ย (๒๐ คะแนน)</t>
  </si>
  <si>
    <t>หลักเกณฑ์ในการพิจารณาข้อเสนอของผู้เสนอราคาโครงการพัฒนาระบบตรวจสอบย้อนกลับข้าวและผลิตภัณฑ์ข้าวสำหรับตลาดเฉพาะ</t>
  </si>
  <si>
    <t>เทคโนโลยี(๕๐ คะแนน)</t>
  </si>
  <si>
    <t>๑. ราคา ๓๐%</t>
  </si>
  <si>
    <t>หลักเกณฑ์</t>
  </si>
  <si>
    <t>ราคาที่เสนอ</t>
  </si>
  <si>
    <t>ประธานคณะกรรมการ</t>
  </si>
  <si>
    <t>คณะกรรมการ</t>
  </si>
  <si>
    <t>....................................................</t>
  </si>
  <si>
    <t>คณะกรรมการและเลขานุการ</t>
  </si>
  <si>
    <t>รวมคะแนนทั้งหมด (๑)+(๓)</t>
  </si>
  <si>
    <t>นางสาวเบญจมาศ สืบเนียม</t>
  </si>
  <si>
    <t>นางจิราพร ขาวจันทร์</t>
  </si>
  <si>
    <t>นายรัฐภัทร รัตนพิกุล</t>
  </si>
  <si>
    <t>(๔) ราคาน้ำหนัก 30 คิดเป็นร้อยละ</t>
  </si>
  <si>
    <t>บริษัทบีทามส์ โซลูชั่น จำกัด</t>
  </si>
  <si>
    <t>บริษัทมาสเตอ เมกเคอ จำกัด</t>
  </si>
  <si>
    <t>ครั้งที่ ๑/๒๕๖๑
วันจันทร์ที่ ๕ พฤศจิกายน ๒๕๖๑ เวลา ๙.๓๐ น.
ณ ห้องประชุม ๓๕๒ อาคาร ๓ มกอช.</t>
  </si>
  <si>
    <t>หลักเกณฑ์ในการพิจารณาข้อเสนอของผู้เสนอราคาโครงการเชื่อมโยงใบรับรองสุขอนามัยสินค้าเกษตรกับประเทศคู่ค้า</t>
  </si>
  <si>
    <t xml:space="preserve">   ๒.๒ แนวคิดการออกแบบระบบรายงานใบรับรองสุขอนามัยและสุขอนามัยพืช (๒๕ คะแนน)</t>
  </si>
  <si>
    <t xml:space="preserve">   ๒.๑ แผนการดำเนินงานโครงการเชื่อมโยงใบรับรองสุขอนามัยสินค้าเกษตรกับประเทศคู่ค้า (๒๐ คะแนน)</t>
  </si>
  <si>
    <t xml:space="preserve">   ๒.๓ คุณสมบัติของซอฟแวร์ที่นำเสนอสำหรับโครงการเชื่อมโยงใบรับรองสุขอนามัยสินค้าเกษตรกับประเทศคู่ค้า (๑๕ คะแนน)</t>
  </si>
  <si>
    <t xml:space="preserve">   ๒.๔ ทีมงานและคุณสมบัติของผู้เสนอราคา (๑๐ คะแนน) พิจารณาจาก</t>
  </si>
  <si>
    <t xml:space="preserve">        (๑) คุณสมบัติของบุคลากรในแต่ละตำแหน่ง ตามข้อกำหนดและเงื่อนไขการจ้างข้อ ๒.๑๖ (๕ คะแนน)</t>
  </si>
  <si>
    <t xml:space="preserve">        (๒) ประสบการณ์ ความรู้ ความชำนาญในการทำงานของผู้เสนอราคา                   (๕ คะแนน)</t>
  </si>
  <si>
    <t>(๑) คะแนนคุณภาพและคุณสมบัติฯ</t>
  </si>
  <si>
    <t>(๒)คุณภาพและคุณสมบัติฯ น้ำหนัก 70 คิดเป็นร้อยละ</t>
  </si>
  <si>
    <t>(๓) คแนนราคาเต็ม 30</t>
  </si>
  <si>
    <t>๒. คุณภาพและคุณสมบัติที่เป็นประโยชน์ต่อทางราชการ ๗๐%</t>
  </si>
  <si>
    <t>นางสาวสุภาพร หลักคำ</t>
  </si>
  <si>
    <t>นางสาวปนัดดา หารสูงเนิน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</si>
</sst>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222"/>
      <scheme val="minor"/>
    </font>
    <font>
      <b/>
      <sz val="14"/>
      <color theme="1"/>
      <name val="TH SarabunPSK"/>
      <family val="2"/>
    </font>
    <font>
      <sz val="14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20"/>
      <color theme="1"/>
      <name val="TH SarabunPSK"/>
      <family val="2"/>
    </font>
    <font>
      <b/>
      <sz val="11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H SarabunPSK"/>
      <family val="2"/>
    </font>
    <font>
      <b/>
      <sz val="15"/>
      <color theme="1"/>
      <name val="TH SarabunIT๙"/>
      <family val="2"/>
    </font>
    <font>
      <b/>
      <sz val="14"/>
      <color theme="1"/>
      <name val="TH SarabunIT๙"/>
      <family val="2"/>
    </font>
    <font>
      <sz val="14"/>
      <color theme="1"/>
      <name val="TH SarabunIT๙"/>
      <family val="2"/>
    </font>
    <font>
      <b/>
      <sz val="14"/>
      <name val="TH SarabunIT๙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Fill="1" applyBorder="1" applyAlignment="1">
      <alignment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Border="1" applyAlignment="1">
      <alignment horizontal="left"/>
    </xf>
    <xf numFmtId="4" fontId="8" fillId="0" borderId="0" xfId="0" applyNumberFormat="1" applyFont="1" applyBorder="1" applyAlignment="1">
      <alignment horizontal="center"/>
    </xf>
    <xf numFmtId="2" fontId="11" fillId="0" borderId="1" xfId="0" applyNumberFormat="1" applyFont="1" applyBorder="1" applyAlignment="1"/>
    <xf numFmtId="2" fontId="10" fillId="0" borderId="1" xfId="0" applyNumberFormat="1" applyFont="1" applyBorder="1" applyAlignment="1"/>
    <xf numFmtId="2" fontId="11" fillId="0" borderId="1" xfId="0" applyNumberFormat="1" applyFont="1" applyFill="1" applyBorder="1" applyAlignment="1"/>
    <xf numFmtId="0" fontId="1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2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2" fillId="2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 vertical="center"/>
    </xf>
    <xf numFmtId="2" fontId="10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18</xdr:row>
      <xdr:rowOff>152400</xdr:rowOff>
    </xdr:from>
    <xdr:to>
      <xdr:col>0</xdr:col>
      <xdr:colOff>2714625</xdr:colOff>
      <xdr:row>22</xdr:row>
      <xdr:rowOff>114300</xdr:rowOff>
    </xdr:to>
    <xdr:sp macro="" textlink="">
      <xdr:nvSpPr>
        <xdr:cNvPr id="2" name="TextBox 1"/>
        <xdr:cNvSpPr txBox="1"/>
      </xdr:nvSpPr>
      <xdr:spPr>
        <a:xfrm>
          <a:off x="685800" y="6248400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นางสาวสุภาพร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หลักคำ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ประธานคณะกรรมการ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0</xdr:col>
      <xdr:colOff>2971800</xdr:colOff>
      <xdr:row>18</xdr:row>
      <xdr:rowOff>142875</xdr:rowOff>
    </xdr:from>
    <xdr:to>
      <xdr:col>2</xdr:col>
      <xdr:colOff>1190625</xdr:colOff>
      <xdr:row>22</xdr:row>
      <xdr:rowOff>104775</xdr:rowOff>
    </xdr:to>
    <xdr:sp macro="" textlink="">
      <xdr:nvSpPr>
        <xdr:cNvPr id="3" name="TextBox 2"/>
        <xdr:cNvSpPr txBox="1"/>
      </xdr:nvSpPr>
      <xdr:spPr>
        <a:xfrm>
          <a:off x="2971800" y="6238875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นางสาวกัญจนัสม์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พาพล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3</xdr:col>
      <xdr:colOff>257175</xdr:colOff>
      <xdr:row>18</xdr:row>
      <xdr:rowOff>142875</xdr:rowOff>
    </xdr:from>
    <xdr:to>
      <xdr:col>5</xdr:col>
      <xdr:colOff>323850</xdr:colOff>
      <xdr:row>22</xdr:row>
      <xdr:rowOff>104775</xdr:rowOff>
    </xdr:to>
    <xdr:sp macro="" textlink="">
      <xdr:nvSpPr>
        <xdr:cNvPr id="4" name="TextBox 3"/>
        <xdr:cNvSpPr txBox="1"/>
      </xdr:nvSpPr>
      <xdr:spPr>
        <a:xfrm>
          <a:off x="5286375" y="6238875"/>
          <a:ext cx="20478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นายสุทธิพงศ์  บุษบงก์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5</xdr:col>
      <xdr:colOff>685800</xdr:colOff>
      <xdr:row>18</xdr:row>
      <xdr:rowOff>133350</xdr:rowOff>
    </xdr:from>
    <xdr:to>
      <xdr:col>7</xdr:col>
      <xdr:colOff>600075</xdr:colOff>
      <xdr:row>22</xdr:row>
      <xdr:rowOff>95250</xdr:rowOff>
    </xdr:to>
    <xdr:sp macro="" textlink="">
      <xdr:nvSpPr>
        <xdr:cNvPr id="5" name="TextBox 4"/>
        <xdr:cNvSpPr txBox="1"/>
      </xdr:nvSpPr>
      <xdr:spPr>
        <a:xfrm>
          <a:off x="7696200" y="6229350"/>
          <a:ext cx="20478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นายรพิทิวัตถ์  เจริญนิตินนท์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7</xdr:col>
      <xdr:colOff>962025</xdr:colOff>
      <xdr:row>18</xdr:row>
      <xdr:rowOff>133350</xdr:rowOff>
    </xdr:from>
    <xdr:to>
      <xdr:col>9</xdr:col>
      <xdr:colOff>866775</xdr:colOff>
      <xdr:row>22</xdr:row>
      <xdr:rowOff>95250</xdr:rowOff>
    </xdr:to>
    <xdr:sp macro="" textlink="">
      <xdr:nvSpPr>
        <xdr:cNvPr id="6" name="TextBox 5"/>
        <xdr:cNvSpPr txBox="1"/>
      </xdr:nvSpPr>
      <xdr:spPr>
        <a:xfrm>
          <a:off x="10106025" y="6229350"/>
          <a:ext cx="203835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นางจิราพร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ขาวจันทร์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  <a:endParaRPr lang="th-TH" sz="1600" baseline="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กรรมการและเลขานุการ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17</xdr:row>
      <xdr:rowOff>104775</xdr:rowOff>
    </xdr:from>
    <xdr:to>
      <xdr:col>11</xdr:col>
      <xdr:colOff>38100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11020425" y="5972175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นางสาวสุภาพร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หลักคำ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ประธานคณะกรรมการ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18</xdr:row>
      <xdr:rowOff>0</xdr:rowOff>
    </xdr:from>
    <xdr:to>
      <xdr:col>11</xdr:col>
      <xdr:colOff>133350</xdr:colOff>
      <xdr:row>21</xdr:row>
      <xdr:rowOff>190500</xdr:rowOff>
    </xdr:to>
    <xdr:sp macro="" textlink="">
      <xdr:nvSpPr>
        <xdr:cNvPr id="3" name="TextBox 2"/>
        <xdr:cNvSpPr txBox="1"/>
      </xdr:nvSpPr>
      <xdr:spPr>
        <a:xfrm>
          <a:off x="11115675" y="6096000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นางสาวกัญจนัสม์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พาพล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18</xdr:row>
      <xdr:rowOff>66675</xdr:rowOff>
    </xdr:from>
    <xdr:to>
      <xdr:col>11</xdr:col>
      <xdr:colOff>66675</xdr:colOff>
      <xdr:row>22</xdr:row>
      <xdr:rowOff>28575</xdr:rowOff>
    </xdr:to>
    <xdr:sp macro="" textlink="">
      <xdr:nvSpPr>
        <xdr:cNvPr id="4" name="TextBox 3"/>
        <xdr:cNvSpPr txBox="1"/>
      </xdr:nvSpPr>
      <xdr:spPr>
        <a:xfrm>
          <a:off x="11049000" y="6162675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นายสุทธิพงศ์  บุษบงก์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18</xdr:row>
      <xdr:rowOff>66675</xdr:rowOff>
    </xdr:from>
    <xdr:to>
      <xdr:col>11</xdr:col>
      <xdr:colOff>19050</xdr:colOff>
      <xdr:row>22</xdr:row>
      <xdr:rowOff>28575</xdr:rowOff>
    </xdr:to>
    <xdr:sp macro="" textlink="">
      <xdr:nvSpPr>
        <xdr:cNvPr id="5" name="TextBox 4"/>
        <xdr:cNvSpPr txBox="1"/>
      </xdr:nvSpPr>
      <xdr:spPr>
        <a:xfrm>
          <a:off x="10991850" y="6162675"/>
          <a:ext cx="203835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นายรพิทิวัตถ์  เจริญนิตินนท์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คณะกรรมการ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18</xdr:row>
      <xdr:rowOff>114300</xdr:rowOff>
    </xdr:from>
    <xdr:to>
      <xdr:col>11</xdr:col>
      <xdr:colOff>38100</xdr:colOff>
      <xdr:row>22</xdr:row>
      <xdr:rowOff>76200</xdr:rowOff>
    </xdr:to>
    <xdr:sp macro="" textlink="">
      <xdr:nvSpPr>
        <xdr:cNvPr id="6" name="TextBox 5"/>
        <xdr:cNvSpPr txBox="1"/>
      </xdr:nvSpPr>
      <xdr:spPr>
        <a:xfrm>
          <a:off x="11020425" y="6210300"/>
          <a:ext cx="20288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...................................................</a:t>
          </a:r>
          <a:endParaRPr lang="en-US" sz="160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en-US" sz="1600"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th-TH" sz="1600">
              <a:latin typeface="TH SarabunPSK" panose="020B0500040200020003" pitchFamily="34" charset="-34"/>
              <a:cs typeface="TH SarabunPSK" panose="020B0500040200020003" pitchFamily="34" charset="-34"/>
            </a:rPr>
            <a:t>นางจิราพร</a:t>
          </a:r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  ขาวจันทร์</a:t>
          </a:r>
          <a:r>
            <a:rPr lang="en-US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  <a:endParaRPr lang="th-TH" sz="1600" baseline="0"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ctr"/>
          <a:r>
            <a:rPr lang="th-TH" sz="1600" baseline="0">
              <a:latin typeface="TH SarabunPSK" panose="020B0500040200020003" pitchFamily="34" charset="-34"/>
              <a:cs typeface="TH SarabunPSK" panose="020B0500040200020003" pitchFamily="34" charset="-34"/>
            </a:rPr>
            <a:t>กรรมการและเลขานุการ</a:t>
          </a:r>
          <a:endParaRPr lang="th-TH" sz="16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tabSelected="1" topLeftCell="A10" zoomScale="130" zoomScaleNormal="130" workbookViewId="0">
      <selection activeCell="A33" sqref="A33:B33"/>
    </sheetView>
  </sheetViews>
  <sheetFormatPr defaultColWidth="9.140625" defaultRowHeight="21.75"/>
  <cols>
    <col min="1" max="1" width="16.85546875" style="7" customWidth="1"/>
    <col min="2" max="2" width="41" style="7" customWidth="1"/>
    <col min="3" max="3" width="9" style="7" customWidth="1"/>
    <col min="4" max="4" width="11.42578125" style="7" customWidth="1"/>
    <col min="5" max="5" width="10.140625" style="7" customWidth="1"/>
    <col min="6" max="6" width="10.42578125" style="7" customWidth="1"/>
    <col min="7" max="7" width="0.7109375" style="7" customWidth="1"/>
    <col min="8" max="16384" width="9.140625" style="7"/>
  </cols>
  <sheetData>
    <row r="1" spans="1:7" ht="47.25" customHeight="1">
      <c r="A1" s="55" t="s">
        <v>49</v>
      </c>
      <c r="B1" s="55"/>
      <c r="C1" s="55"/>
      <c r="D1" s="55"/>
      <c r="E1" s="55"/>
      <c r="F1" s="55"/>
      <c r="G1" s="55"/>
    </row>
    <row r="2" spans="1:7" ht="62.25" customHeight="1">
      <c r="A2" s="56" t="s">
        <v>48</v>
      </c>
      <c r="B2" s="56"/>
      <c r="C2" s="56"/>
      <c r="D2" s="56"/>
      <c r="E2" s="56"/>
      <c r="F2" s="56"/>
      <c r="G2" s="56"/>
    </row>
    <row r="3" spans="1:7">
      <c r="A3" s="46" t="s">
        <v>35</v>
      </c>
      <c r="B3" s="46"/>
      <c r="C3" s="46" t="s">
        <v>5</v>
      </c>
      <c r="D3" s="46"/>
      <c r="E3" s="46"/>
      <c r="F3" s="46"/>
      <c r="G3" s="46"/>
    </row>
    <row r="4" spans="1:7" ht="47.25" customHeight="1">
      <c r="A4" s="46"/>
      <c r="B4" s="46"/>
      <c r="C4" s="48" t="s">
        <v>46</v>
      </c>
      <c r="D4" s="48"/>
      <c r="E4" s="58" t="s">
        <v>47</v>
      </c>
      <c r="F4" s="58"/>
      <c r="G4" s="58"/>
    </row>
    <row r="5" spans="1:7" ht="18.75" customHeight="1">
      <c r="A5" s="45" t="s">
        <v>34</v>
      </c>
      <c r="B5" s="45"/>
      <c r="C5" s="17">
        <f>C15</f>
        <v>29.966999999999999</v>
      </c>
      <c r="D5" s="69">
        <f>C17</f>
        <v>84.966999999999999</v>
      </c>
      <c r="E5" s="18">
        <f>E15</f>
        <v>30</v>
      </c>
      <c r="F5" s="71">
        <f>E17</f>
        <v>93</v>
      </c>
      <c r="G5" s="72"/>
    </row>
    <row r="6" spans="1:7" s="14" customFormat="1">
      <c r="A6" s="47" t="s">
        <v>59</v>
      </c>
      <c r="B6" s="47"/>
      <c r="C6" s="19">
        <f>C13</f>
        <v>55</v>
      </c>
      <c r="D6" s="70"/>
      <c r="E6" s="19">
        <f>E13</f>
        <v>63</v>
      </c>
      <c r="F6" s="73"/>
      <c r="G6" s="74"/>
    </row>
    <row r="7" spans="1:7" ht="44.25" customHeight="1">
      <c r="A7" s="54" t="s">
        <v>51</v>
      </c>
      <c r="B7" s="54"/>
      <c r="C7" s="21">
        <v>10</v>
      </c>
      <c r="D7" s="25">
        <f>SUM(C7:C9)</f>
        <v>45</v>
      </c>
      <c r="E7" s="22">
        <v>20</v>
      </c>
      <c r="F7" s="28">
        <f>SUM(E7:E9)</f>
        <v>55</v>
      </c>
      <c r="G7" s="29"/>
    </row>
    <row r="8" spans="1:7" ht="41.25" customHeight="1">
      <c r="A8" s="44" t="s">
        <v>50</v>
      </c>
      <c r="B8" s="44"/>
      <c r="C8" s="22">
        <v>20</v>
      </c>
      <c r="D8" s="26"/>
      <c r="E8" s="22">
        <v>20</v>
      </c>
      <c r="F8" s="30"/>
      <c r="G8" s="31"/>
    </row>
    <row r="9" spans="1:7" ht="41.25" customHeight="1">
      <c r="A9" s="44" t="s">
        <v>52</v>
      </c>
      <c r="B9" s="44"/>
      <c r="C9" s="21">
        <v>15</v>
      </c>
      <c r="D9" s="27"/>
      <c r="E9" s="22">
        <v>15</v>
      </c>
      <c r="F9" s="32"/>
      <c r="G9" s="33"/>
    </row>
    <row r="10" spans="1:7" ht="41.25" customHeight="1">
      <c r="A10" s="44" t="s">
        <v>53</v>
      </c>
      <c r="B10" s="44"/>
      <c r="C10" s="21"/>
      <c r="D10" s="57">
        <f>SUM(C11:C12)</f>
        <v>10</v>
      </c>
      <c r="E10" s="22"/>
      <c r="F10" s="57">
        <f>SUM(E11:E12)</f>
        <v>8</v>
      </c>
      <c r="G10" s="57"/>
    </row>
    <row r="11" spans="1:7" ht="37.5" customHeight="1">
      <c r="A11" s="49" t="s">
        <v>54</v>
      </c>
      <c r="B11" s="49"/>
      <c r="C11" s="21">
        <v>5</v>
      </c>
      <c r="D11" s="57"/>
      <c r="E11" s="22">
        <v>5</v>
      </c>
      <c r="F11" s="57"/>
      <c r="G11" s="57"/>
    </row>
    <row r="12" spans="1:7" ht="38.25" customHeight="1">
      <c r="A12" s="49" t="s">
        <v>55</v>
      </c>
      <c r="B12" s="50"/>
      <c r="C12" s="21">
        <v>5</v>
      </c>
      <c r="D12" s="57"/>
      <c r="E12" s="22">
        <v>3</v>
      </c>
      <c r="F12" s="57"/>
      <c r="G12" s="57"/>
    </row>
    <row r="13" spans="1:7">
      <c r="A13" s="45" t="s">
        <v>56</v>
      </c>
      <c r="B13" s="45"/>
      <c r="C13" s="39">
        <f>D7+D8+D9+D10</f>
        <v>55</v>
      </c>
      <c r="D13" s="39"/>
      <c r="E13" s="39">
        <f>F7+F8+F9+F10</f>
        <v>63</v>
      </c>
      <c r="F13" s="39"/>
      <c r="G13" s="39"/>
    </row>
    <row r="14" spans="1:7">
      <c r="A14" s="20" t="s">
        <v>57</v>
      </c>
      <c r="B14" s="20"/>
      <c r="C14" s="40">
        <f>C13*100/70</f>
        <v>78.571428571428569</v>
      </c>
      <c r="D14" s="40"/>
      <c r="E14" s="40">
        <f>E13*100/70</f>
        <v>90</v>
      </c>
      <c r="F14" s="40"/>
      <c r="G14" s="40"/>
    </row>
    <row r="15" spans="1:7">
      <c r="A15" s="52" t="s">
        <v>58</v>
      </c>
      <c r="B15" s="53"/>
      <c r="C15" s="40">
        <f>C16*30/100</f>
        <v>29.966999999999999</v>
      </c>
      <c r="D15" s="40"/>
      <c r="E15" s="40">
        <v>30</v>
      </c>
      <c r="F15" s="40"/>
      <c r="G15" s="40"/>
    </row>
    <row r="16" spans="1:7">
      <c r="A16" s="42" t="s">
        <v>45</v>
      </c>
      <c r="B16" s="42"/>
      <c r="C16" s="40">
        <v>99.89</v>
      </c>
      <c r="D16" s="40"/>
      <c r="E16" s="41">
        <f>E15*100/30</f>
        <v>100</v>
      </c>
      <c r="F16" s="41"/>
      <c r="G16" s="41"/>
    </row>
    <row r="17" spans="1:7">
      <c r="A17" s="43" t="s">
        <v>41</v>
      </c>
      <c r="B17" s="43"/>
      <c r="C17" s="37">
        <f>C13+C15</f>
        <v>84.966999999999999</v>
      </c>
      <c r="D17" s="51"/>
      <c r="E17" s="37">
        <f>E13+E15</f>
        <v>93</v>
      </c>
      <c r="F17" s="37"/>
      <c r="G17" s="37"/>
    </row>
    <row r="18" spans="1:7">
      <c r="A18" s="42" t="s">
        <v>36</v>
      </c>
      <c r="B18" s="42"/>
      <c r="C18" s="34">
        <v>5100000</v>
      </c>
      <c r="D18" s="34"/>
      <c r="E18" s="34">
        <v>5094613</v>
      </c>
      <c r="F18" s="34"/>
      <c r="G18" s="34"/>
    </row>
    <row r="19" spans="1:7" ht="28.5" customHeight="1">
      <c r="A19" s="15"/>
      <c r="B19" s="15"/>
      <c r="C19" s="16"/>
      <c r="D19" s="16"/>
      <c r="E19" s="16"/>
      <c r="F19" s="16"/>
    </row>
    <row r="20" spans="1:7">
      <c r="A20" s="24" t="s">
        <v>39</v>
      </c>
      <c r="B20" s="24"/>
      <c r="C20" s="38"/>
      <c r="D20" s="38"/>
      <c r="E20" s="38"/>
      <c r="F20" s="38"/>
      <c r="G20" s="38"/>
    </row>
    <row r="21" spans="1:7">
      <c r="A21" s="35" t="s">
        <v>42</v>
      </c>
      <c r="B21" s="35"/>
      <c r="C21" s="23"/>
      <c r="D21" s="23"/>
      <c r="E21" s="23"/>
      <c r="F21" s="23"/>
      <c r="G21" s="23"/>
    </row>
    <row r="22" spans="1:7">
      <c r="A22" s="36" t="s">
        <v>37</v>
      </c>
      <c r="B22" s="36"/>
      <c r="C22" s="24"/>
      <c r="D22" s="24"/>
      <c r="E22" s="24"/>
      <c r="F22" s="24"/>
      <c r="G22" s="24"/>
    </row>
    <row r="23" spans="1:7" ht="32.25" customHeight="1">
      <c r="A23" s="24" t="s">
        <v>39</v>
      </c>
      <c r="B23" s="24"/>
    </row>
    <row r="24" spans="1:7">
      <c r="A24" s="23" t="s">
        <v>60</v>
      </c>
      <c r="B24" s="23"/>
    </row>
    <row r="25" spans="1:7">
      <c r="A25" s="24" t="s">
        <v>38</v>
      </c>
      <c r="B25" s="24"/>
    </row>
    <row r="26" spans="1:7" ht="32.25" customHeight="1">
      <c r="A26" s="24" t="s">
        <v>39</v>
      </c>
      <c r="B26" s="24"/>
    </row>
    <row r="27" spans="1:7">
      <c r="A27" s="23" t="s">
        <v>43</v>
      </c>
      <c r="B27" s="23"/>
    </row>
    <row r="28" spans="1:7">
      <c r="A28" s="24" t="s">
        <v>38</v>
      </c>
      <c r="B28" s="24"/>
    </row>
    <row r="29" spans="1:7">
      <c r="A29" s="24" t="s">
        <v>39</v>
      </c>
      <c r="B29" s="24"/>
    </row>
    <row r="30" spans="1:7">
      <c r="A30" s="24" t="s">
        <v>61</v>
      </c>
      <c r="B30" s="24"/>
    </row>
    <row r="31" spans="1:7">
      <c r="A31" s="24" t="s">
        <v>40</v>
      </c>
      <c r="B31" s="24"/>
    </row>
    <row r="32" spans="1:7">
      <c r="A32" s="24" t="s">
        <v>39</v>
      </c>
      <c r="B32" s="24"/>
    </row>
    <row r="33" spans="1:2">
      <c r="A33" s="24" t="s">
        <v>44</v>
      </c>
      <c r="B33" s="24"/>
    </row>
    <row r="34" spans="1:2">
      <c r="A34" s="24" t="s">
        <v>40</v>
      </c>
      <c r="B34" s="24"/>
    </row>
  </sheetData>
  <mergeCells count="58">
    <mergeCell ref="A34:B34"/>
    <mergeCell ref="A29:B29"/>
    <mergeCell ref="A30:B30"/>
    <mergeCell ref="A31:B31"/>
    <mergeCell ref="A32:B32"/>
    <mergeCell ref="A33:B33"/>
    <mergeCell ref="A16:B16"/>
    <mergeCell ref="A1:G1"/>
    <mergeCell ref="A2:G2"/>
    <mergeCell ref="D10:D12"/>
    <mergeCell ref="C3:G3"/>
    <mergeCell ref="E4:G4"/>
    <mergeCell ref="F10:G12"/>
    <mergeCell ref="D5:D6"/>
    <mergeCell ref="F5:G6"/>
    <mergeCell ref="A17:B17"/>
    <mergeCell ref="A8:B8"/>
    <mergeCell ref="A13:B13"/>
    <mergeCell ref="C14:D14"/>
    <mergeCell ref="A3:B4"/>
    <mergeCell ref="A6:B6"/>
    <mergeCell ref="A5:B5"/>
    <mergeCell ref="C4:D4"/>
    <mergeCell ref="A11:B11"/>
    <mergeCell ref="A12:B12"/>
    <mergeCell ref="A9:B9"/>
    <mergeCell ref="C17:D17"/>
    <mergeCell ref="A15:B15"/>
    <mergeCell ref="C13:D13"/>
    <mergeCell ref="A7:B7"/>
    <mergeCell ref="A10:B10"/>
    <mergeCell ref="A23:B23"/>
    <mergeCell ref="A20:B20"/>
    <mergeCell ref="A18:B18"/>
    <mergeCell ref="C20:D20"/>
    <mergeCell ref="C21:D21"/>
    <mergeCell ref="C22:D22"/>
    <mergeCell ref="E22:G22"/>
    <mergeCell ref="D7:D9"/>
    <mergeCell ref="F7:G9"/>
    <mergeCell ref="C18:D18"/>
    <mergeCell ref="A21:B21"/>
    <mergeCell ref="A22:B22"/>
    <mergeCell ref="E17:G17"/>
    <mergeCell ref="E18:G18"/>
    <mergeCell ref="E20:G20"/>
    <mergeCell ref="E21:G21"/>
    <mergeCell ref="E13:G13"/>
    <mergeCell ref="E14:G14"/>
    <mergeCell ref="C15:D15"/>
    <mergeCell ref="C16:D16"/>
    <mergeCell ref="E15:G15"/>
    <mergeCell ref="E16:G16"/>
    <mergeCell ref="A24:B24"/>
    <mergeCell ref="A25:B25"/>
    <mergeCell ref="A26:B26"/>
    <mergeCell ref="A27:B27"/>
    <mergeCell ref="A28:B28"/>
  </mergeCells>
  <pageMargins left="0.47244094488188981" right="7.874015748031496E-2" top="0.39370078740157483" bottom="0.39370078740157483" header="0.31496062992125984" footer="0.31496062992125984"/>
  <pageSetup paperSize="9" scale="95" fitToWidth="0" fitToHeight="0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zoomScaleNormal="100" workbookViewId="0">
      <selection activeCell="A2" sqref="A2:K2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32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30</v>
      </c>
      <c r="H4" s="65"/>
      <c r="I4" s="65"/>
      <c r="J4" s="65"/>
      <c r="K4" s="65"/>
    </row>
    <row r="5" spans="1:11" ht="82.5" customHeight="1">
      <c r="A5" s="64"/>
      <c r="B5" s="68"/>
      <c r="C5" s="10" t="s">
        <v>20</v>
      </c>
      <c r="D5" s="10" t="s">
        <v>21</v>
      </c>
      <c r="E5" s="10" t="s">
        <v>9</v>
      </c>
      <c r="F5" s="10" t="s">
        <v>33</v>
      </c>
      <c r="G5" s="10" t="s">
        <v>29</v>
      </c>
      <c r="H5" s="10" t="s">
        <v>27</v>
      </c>
      <c r="I5" s="10" t="s">
        <v>15</v>
      </c>
      <c r="J5" s="11" t="s">
        <v>28</v>
      </c>
      <c r="K5" s="12" t="s">
        <v>31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C4:D4"/>
    <mergeCell ref="E4:F4"/>
    <mergeCell ref="A3:A5"/>
    <mergeCell ref="G4:K4"/>
    <mergeCell ref="C3:K3"/>
    <mergeCell ref="B3:B5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B1" zoomScaleNormal="100" workbookViewId="0">
      <selection activeCell="N18" sqref="N18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18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13</v>
      </c>
      <c r="H4" s="65"/>
      <c r="I4" s="65"/>
      <c r="J4" s="65"/>
      <c r="K4" s="65"/>
    </row>
    <row r="5" spans="1:11" ht="82.5" customHeight="1">
      <c r="A5" s="64"/>
      <c r="B5" s="68"/>
      <c r="C5" s="13" t="s">
        <v>20</v>
      </c>
      <c r="D5" s="13" t="s">
        <v>21</v>
      </c>
      <c r="E5" s="13" t="s">
        <v>9</v>
      </c>
      <c r="F5" s="13" t="s">
        <v>10</v>
      </c>
      <c r="G5" s="13" t="s">
        <v>14</v>
      </c>
      <c r="H5" s="13" t="s">
        <v>19</v>
      </c>
      <c r="I5" s="13" t="s">
        <v>15</v>
      </c>
      <c r="J5" s="11" t="s">
        <v>16</v>
      </c>
      <c r="K5" s="12" t="s">
        <v>17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A3:A5"/>
    <mergeCell ref="B3:B5"/>
    <mergeCell ref="C3:K3"/>
    <mergeCell ref="C4:D4"/>
    <mergeCell ref="E4:F4"/>
    <mergeCell ref="G4:K4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B17" zoomScaleNormal="100" workbookViewId="0">
      <selection activeCell="L18" sqref="L18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18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13</v>
      </c>
      <c r="H4" s="65"/>
      <c r="I4" s="65"/>
      <c r="J4" s="65"/>
      <c r="K4" s="65"/>
    </row>
    <row r="5" spans="1:11" ht="82.5" customHeight="1">
      <c r="A5" s="64"/>
      <c r="B5" s="68"/>
      <c r="C5" s="13" t="s">
        <v>20</v>
      </c>
      <c r="D5" s="13" t="s">
        <v>21</v>
      </c>
      <c r="E5" s="13" t="s">
        <v>9</v>
      </c>
      <c r="F5" s="13" t="s">
        <v>10</v>
      </c>
      <c r="G5" s="13" t="s">
        <v>14</v>
      </c>
      <c r="H5" s="13" t="s">
        <v>19</v>
      </c>
      <c r="I5" s="13" t="s">
        <v>15</v>
      </c>
      <c r="J5" s="11" t="s">
        <v>16</v>
      </c>
      <c r="K5" s="12" t="s">
        <v>17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A3:A5"/>
    <mergeCell ref="B3:B5"/>
    <mergeCell ref="C3:K3"/>
    <mergeCell ref="C4:D4"/>
    <mergeCell ref="E4:F4"/>
    <mergeCell ref="G4:K4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B7" zoomScaleNormal="100" workbookViewId="0">
      <selection activeCell="M19" sqref="M19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18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13</v>
      </c>
      <c r="H4" s="65"/>
      <c r="I4" s="65"/>
      <c r="J4" s="65"/>
      <c r="K4" s="65"/>
    </row>
    <row r="5" spans="1:11" ht="82.5" customHeight="1">
      <c r="A5" s="64"/>
      <c r="B5" s="68"/>
      <c r="C5" s="13" t="s">
        <v>20</v>
      </c>
      <c r="D5" s="13" t="s">
        <v>21</v>
      </c>
      <c r="E5" s="13" t="s">
        <v>9</v>
      </c>
      <c r="F5" s="13" t="s">
        <v>10</v>
      </c>
      <c r="G5" s="13" t="s">
        <v>14</v>
      </c>
      <c r="H5" s="13" t="s">
        <v>19</v>
      </c>
      <c r="I5" s="13" t="s">
        <v>15</v>
      </c>
      <c r="J5" s="11" t="s">
        <v>16</v>
      </c>
      <c r="K5" s="12" t="s">
        <v>17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A3:A5"/>
    <mergeCell ref="B3:B5"/>
    <mergeCell ref="C3:K3"/>
    <mergeCell ref="C4:D4"/>
    <mergeCell ref="E4:F4"/>
    <mergeCell ref="G4:K4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B10" zoomScaleNormal="100" workbookViewId="0">
      <selection activeCell="N18" sqref="N18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18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13</v>
      </c>
      <c r="H4" s="65"/>
      <c r="I4" s="65"/>
      <c r="J4" s="65"/>
      <c r="K4" s="65"/>
    </row>
    <row r="5" spans="1:11" ht="82.5" customHeight="1">
      <c r="A5" s="64"/>
      <c r="B5" s="68"/>
      <c r="C5" s="13" t="s">
        <v>20</v>
      </c>
      <c r="D5" s="13" t="s">
        <v>21</v>
      </c>
      <c r="E5" s="13" t="s">
        <v>9</v>
      </c>
      <c r="F5" s="13" t="s">
        <v>10</v>
      </c>
      <c r="G5" s="13" t="s">
        <v>14</v>
      </c>
      <c r="H5" s="13" t="s">
        <v>19</v>
      </c>
      <c r="I5" s="13" t="s">
        <v>15</v>
      </c>
      <c r="J5" s="11" t="s">
        <v>16</v>
      </c>
      <c r="K5" s="12" t="s">
        <v>17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A3:A5"/>
    <mergeCell ref="B3:B5"/>
    <mergeCell ref="C3:K3"/>
    <mergeCell ref="C4:D4"/>
    <mergeCell ref="E4:F4"/>
    <mergeCell ref="G4:K4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B10" zoomScaleNormal="100" workbookViewId="0">
      <selection activeCell="M19" sqref="M19"/>
    </sheetView>
  </sheetViews>
  <sheetFormatPr defaultColWidth="9" defaultRowHeight="18.75"/>
  <cols>
    <col min="1" max="1" width="40.5703125" style="1" bestFit="1" customWidth="1"/>
    <col min="2" max="2" width="9.42578125" style="1" customWidth="1"/>
    <col min="3" max="3" width="15.85546875" style="1" customWidth="1"/>
    <col min="4" max="5" width="12.85546875" style="1" customWidth="1"/>
    <col min="6" max="6" width="13.85546875" style="1" customWidth="1"/>
    <col min="7" max="7" width="14" style="1" customWidth="1"/>
    <col min="8" max="8" width="16.42578125" style="1" customWidth="1"/>
    <col min="9" max="9" width="11.42578125" style="1" customWidth="1"/>
    <col min="10" max="10" width="13.140625" style="1" customWidth="1"/>
    <col min="11" max="11" width="10.28515625" style="1" customWidth="1"/>
    <col min="12" max="16384" width="9" style="1"/>
  </cols>
  <sheetData>
    <row r="1" spans="1:11" ht="39" customHeight="1"/>
    <row r="2" spans="1:11" ht="51.75" customHeight="1">
      <c r="A2" s="59" t="s">
        <v>18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2.75" customHeight="1">
      <c r="A3" s="62" t="s">
        <v>5</v>
      </c>
      <c r="B3" s="66" t="s">
        <v>7</v>
      </c>
      <c r="C3" s="65" t="s">
        <v>8</v>
      </c>
      <c r="D3" s="65"/>
      <c r="E3" s="65"/>
      <c r="F3" s="65"/>
      <c r="G3" s="65"/>
      <c r="H3" s="65"/>
      <c r="I3" s="65"/>
      <c r="J3" s="65"/>
      <c r="K3" s="65"/>
    </row>
    <row r="4" spans="1:11" ht="66" customHeight="1">
      <c r="A4" s="63"/>
      <c r="B4" s="67"/>
      <c r="C4" s="60" t="s">
        <v>12</v>
      </c>
      <c r="D4" s="61"/>
      <c r="E4" s="60" t="s">
        <v>11</v>
      </c>
      <c r="F4" s="61"/>
      <c r="G4" s="65" t="s">
        <v>13</v>
      </c>
      <c r="H4" s="65"/>
      <c r="I4" s="65"/>
      <c r="J4" s="65"/>
      <c r="K4" s="65"/>
    </row>
    <row r="5" spans="1:11" ht="82.5" customHeight="1">
      <c r="A5" s="64"/>
      <c r="B5" s="68"/>
      <c r="C5" s="13" t="s">
        <v>20</v>
      </c>
      <c r="D5" s="13" t="s">
        <v>21</v>
      </c>
      <c r="E5" s="13" t="s">
        <v>9</v>
      </c>
      <c r="F5" s="13" t="s">
        <v>10</v>
      </c>
      <c r="G5" s="13" t="s">
        <v>14</v>
      </c>
      <c r="H5" s="13" t="s">
        <v>19</v>
      </c>
      <c r="I5" s="13" t="s">
        <v>15</v>
      </c>
      <c r="J5" s="11" t="s">
        <v>16</v>
      </c>
      <c r="K5" s="12" t="s">
        <v>17</v>
      </c>
    </row>
    <row r="6" spans="1:11" ht="33.75" customHeight="1">
      <c r="A6" s="2" t="s">
        <v>25</v>
      </c>
      <c r="B6" s="3"/>
      <c r="C6" s="3"/>
      <c r="D6" s="3"/>
      <c r="E6" s="3"/>
      <c r="F6" s="4"/>
      <c r="G6" s="4"/>
      <c r="H6" s="4"/>
      <c r="I6" s="4"/>
      <c r="J6" s="9"/>
      <c r="K6" s="9"/>
    </row>
    <row r="7" spans="1:11" ht="33" customHeight="1">
      <c r="A7" s="5" t="s">
        <v>22</v>
      </c>
      <c r="B7" s="3"/>
      <c r="C7" s="3"/>
      <c r="D7" s="3"/>
      <c r="E7" s="3"/>
      <c r="F7" s="6"/>
      <c r="G7" s="4"/>
      <c r="H7" s="4"/>
      <c r="I7" s="4"/>
      <c r="J7" s="9"/>
      <c r="K7" s="9"/>
    </row>
    <row r="8" spans="1:11" ht="32.25" customHeight="1">
      <c r="A8" s="2" t="s">
        <v>23</v>
      </c>
      <c r="B8" s="3"/>
      <c r="C8" s="3"/>
      <c r="D8" s="3"/>
      <c r="E8" s="3"/>
      <c r="F8" s="6"/>
      <c r="G8" s="4"/>
      <c r="H8" s="4"/>
      <c r="I8" s="4"/>
      <c r="J8" s="9"/>
      <c r="K8" s="9"/>
    </row>
    <row r="9" spans="1:11" ht="33" customHeight="1">
      <c r="A9" s="2" t="s">
        <v>24</v>
      </c>
      <c r="B9" s="3"/>
      <c r="C9" s="3"/>
      <c r="D9" s="3"/>
      <c r="E9" s="3"/>
      <c r="F9" s="4"/>
      <c r="G9" s="4"/>
      <c r="H9" s="6"/>
      <c r="I9" s="4"/>
      <c r="J9" s="9"/>
      <c r="K9" s="9"/>
    </row>
    <row r="10" spans="1:11" ht="30" customHeight="1">
      <c r="A10" s="2" t="s">
        <v>26</v>
      </c>
      <c r="B10" s="3"/>
      <c r="C10" s="3"/>
      <c r="D10" s="3"/>
      <c r="E10" s="3"/>
      <c r="F10" s="4"/>
      <c r="G10" s="4"/>
      <c r="H10" s="4"/>
      <c r="I10" s="4"/>
      <c r="J10" s="9"/>
      <c r="K10" s="9"/>
    </row>
    <row r="11" spans="1:11" ht="21.75" hidden="1">
      <c r="A11" s="8" t="s">
        <v>1</v>
      </c>
    </row>
    <row r="12" spans="1:11" ht="21.75" hidden="1">
      <c r="A12" s="7" t="s">
        <v>2</v>
      </c>
      <c r="B12" s="7"/>
      <c r="C12" s="7"/>
      <c r="D12" s="7"/>
    </row>
    <row r="13" spans="1:11" ht="21.75" hidden="1">
      <c r="A13" s="7" t="s">
        <v>3</v>
      </c>
      <c r="B13" s="7"/>
      <c r="C13" s="7"/>
      <c r="D13" s="7"/>
    </row>
    <row r="14" spans="1:11" ht="21.75" hidden="1">
      <c r="A14" s="7" t="s">
        <v>0</v>
      </c>
      <c r="B14" s="7"/>
      <c r="C14" s="7"/>
      <c r="D14" s="7"/>
    </row>
    <row r="15" spans="1:11" ht="21.75" hidden="1">
      <c r="A15" s="7" t="s">
        <v>4</v>
      </c>
      <c r="B15" s="7"/>
      <c r="C15" s="7"/>
      <c r="D15" s="7"/>
    </row>
    <row r="16" spans="1:11" ht="21.75" hidden="1">
      <c r="A16" s="7" t="s">
        <v>6</v>
      </c>
      <c r="B16" s="7"/>
      <c r="C16" s="7"/>
      <c r="D16" s="7"/>
    </row>
  </sheetData>
  <mergeCells count="7">
    <mergeCell ref="A2:K2"/>
    <mergeCell ref="A3:A5"/>
    <mergeCell ref="B3:B5"/>
    <mergeCell ref="C3:K3"/>
    <mergeCell ref="C4:D4"/>
    <mergeCell ref="E4:F4"/>
    <mergeCell ref="G4:K4"/>
  </mergeCells>
  <pageMargins left="0.70866141732283472" right="0.70866141732283472" top="0.19685039370078741" bottom="0.19685039370078741" header="0.31496062992125984" footer="0.31496062992125984"/>
  <pageSetup paperSize="9" scale="72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ครั้งที่ 2_new</vt:lpstr>
      <vt:lpstr>Sheet1</vt:lpstr>
      <vt:lpstr>1</vt:lpstr>
      <vt:lpstr>2</vt:lpstr>
      <vt:lpstr>3</vt:lpstr>
      <vt:lpstr>4</vt:lpstr>
      <vt:lpstr>5</vt:lpstr>
      <vt:lpstr>'ครั้งที่ 2_new'!Print_Titles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2N53GY</dc:creator>
  <cp:lastModifiedBy>673H5L2-PC</cp:lastModifiedBy>
  <cp:lastPrinted>2018-10-18T08:36:43Z</cp:lastPrinted>
  <dcterms:created xsi:type="dcterms:W3CDTF">2018-01-04T01:45:00Z</dcterms:created>
  <dcterms:modified xsi:type="dcterms:W3CDTF">2018-11-05T08:44:29Z</dcterms:modified>
</cp:coreProperties>
</file>