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cfs\files\files\budget-disbursement\"/>
    </mc:Choice>
  </mc:AlternateContent>
  <xr:revisionPtr revIDLastSave="0" documentId="13_ncr:1_{8F2EA244-3E73-45C2-B41B-B5642DC0FD27}" xr6:coauthVersionLast="36" xr6:coauthVersionMax="36" xr10:uidLastSave="{00000000-0000-0000-0000-000000000000}"/>
  <bookViews>
    <workbookView xWindow="120" yWindow="48" windowWidth="15132" windowHeight="8136" tabRatio="907" firstSheet="1" activeTab="7" xr2:uid="{00000000-000D-0000-FFFF-FFFF00000000}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I14" i="35" s="1"/>
  <c r="H15" i="35"/>
  <c r="H14" i="35" s="1"/>
  <c r="G15" i="35"/>
  <c r="G14" i="35" s="1"/>
  <c r="E15" i="35"/>
  <c r="D15" i="35"/>
  <c r="C15" i="35"/>
  <c r="B15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B7" i="35" s="1"/>
  <c r="J7" i="35"/>
  <c r="I7" i="35"/>
  <c r="E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J16" i="35"/>
  <c r="J3" i="35" s="1"/>
  <c r="C16" i="35"/>
  <c r="G16" i="35"/>
  <c r="K16" i="35"/>
  <c r="E16" i="35"/>
  <c r="E3" i="35" s="1"/>
  <c r="I16" i="35"/>
  <c r="I3" i="35" s="1"/>
  <c r="F7" i="35"/>
  <c r="F3" i="35"/>
  <c r="M6" i="35" s="1"/>
  <c r="D4" i="35"/>
  <c r="B3" i="35"/>
  <c r="C4" i="35"/>
  <c r="C3" i="35" s="1"/>
  <c r="D16" i="35"/>
  <c r="H16" i="35"/>
  <c r="H3" i="35" s="1"/>
  <c r="C17" i="36"/>
  <c r="C8" i="36"/>
  <c r="E8" i="36" s="1"/>
  <c r="E15" i="36"/>
  <c r="E5" i="36"/>
  <c r="G3" i="35"/>
  <c r="K3" i="35"/>
  <c r="D3" i="35" l="1"/>
  <c r="L3" i="35" s="1"/>
  <c r="C4" i="36"/>
  <c r="E4" i="36" s="1"/>
  <c r="G14" i="13" l="1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L3" i="33" l="1"/>
  <c r="D4" i="25"/>
  <c r="D3" i="18"/>
  <c r="M3" i="14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L3" i="18" l="1"/>
  <c r="H3" i="17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<sst xmlns="http://schemas.openxmlformats.org/spreadsheetml/2006/main" count="297" uniqueCount="95">
  <si>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</si>
  <si>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</si>
  <si>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</si>
  <si>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</si>
  <si>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</si>
  <si>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</si>
  <si>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</si>
  <si>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</si>
  <si>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</si>
  <si>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</si>
  <si>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</si>
  <si>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</si>
  <si>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</si>
  <si>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</si>
  <si>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</si>
  <si>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</si>
  <si>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</si>
  <si>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</si>
  <si>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</si>
  <si>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</si>
  <si>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</si>
  <si>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</si>
  <si>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</si>
  <si>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</si>
  <si>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</si>
  <si>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</si>
  <si>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</si>
  <si>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</si>
  <si>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</si>
  <si>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</si>
  <si>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</si>
  <si>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</si>
  <si>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</si>
  <si>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</si>
  <si>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</si>
  <si>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</si>
  <si>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</si>
  <si>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</si>
  <si>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</si>
  <si>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</si>
  <si>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</si>
  <si>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</si>
  <si>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</si>
  <si>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</si>
  <si>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</si>
  <si>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</si>
  <si>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</si>
  <si>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</si>
  <si>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</si>
  <si>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</si>
  <si>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</si>
  <si>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</si>
  <si>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</si>
  <si>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</si>
  <si>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</si>
  <si>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</si>
  <si>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</si>
  <si>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</si>
  <si>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</si>
  <si>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</si>
  <si>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</si>
  <si>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</si>
  <si>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</si>
  <si>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</si>
  <si>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</si>
  <si>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</si>
  <si>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</si>
  <si>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</si>
  <si>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</si>
  <si>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</si>
  <si>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</si>
  <si>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</si>
  <si>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</si>
  <si>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</si>
  <si>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</si>
  <si>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</si>
  <si>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</si>
  <si>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</si>
  <si>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</si>
  <si>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</si>
  <si>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</si>
  <si>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</si>
  <si>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</si>
  <si>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</si>
  <si>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</si>
  <si>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</si>
  <si>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</si>
  <si>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</si>
  <si>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</si>
  <si>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</si>
  <si>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</si>
  <si>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</si>
  <si>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</si>
  <si>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</si>
  <si>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31 มกราคม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</si>
</sst>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ยอดได้รับตาม พ.ร.บ. งบประมาณ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7-4433-9235-EA8BD7FECA62}"/>
            </c:ext>
          </c:extLst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ยอดได้รับตาม พ.ร.บ. งบประมาณ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27.793925000000002</c:v>
                </c:pt>
                <c:pt idx="1">
                  <c:v>19.344814</c:v>
                </c:pt>
                <c:pt idx="2">
                  <c:v>3.0141900000000001</c:v>
                </c:pt>
                <c:pt idx="3">
                  <c:v>5.3521029999999996</c:v>
                </c:pt>
                <c:pt idx="4">
                  <c:v>15.565761</c:v>
                </c:pt>
                <c:pt idx="5">
                  <c:v>71.070792999999995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7-4433-9235-EA8BD7FECA62}"/>
            </c:ext>
          </c:extLst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ยอดได้รับตาม พ.ร.บ. งบประมาณ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0.33299178241059679</c:v>
                </c:pt>
                <c:pt idx="1">
                  <c:v>0.22651821355094279</c:v>
                </c:pt>
                <c:pt idx="2">
                  <c:v>0.10428857119131976</c:v>
                </c:pt>
                <c:pt idx="3">
                  <c:v>0.9857450962335389</c:v>
                </c:pt>
                <c:pt idx="4">
                  <c:v>0.14653851802340359</c:v>
                </c:pt>
                <c:pt idx="5">
                  <c:v>0.22968821312191179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7-4433-9235-EA8BD7FE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8872"/>
        <c:axId val="389869264"/>
      </c:barChart>
      <c:catAx>
        <c:axId val="3898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89869264"/>
        <c:crosses val="autoZero"/>
        <c:auto val="1"/>
        <c:lblAlgn val="ctr"/>
        <c:lblOffset val="100"/>
        <c:noMultiLvlLbl val="0"/>
      </c:catAx>
      <c:valAx>
        <c:axId val="389869264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89868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>
          <a:extLst>
            <a:ext uri="{FF2B5EF4-FFF2-40B4-BE49-F238E27FC236}">
              <a16:creationId xmlns:a16="http://schemas.microsoft.com/office/drawing/2014/main" id="{00000000-0008-0000-0700-0000C37D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%202557\plan\2558\gf\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ColWidth="9" defaultRowHeight="23.4"/>
  <cols>
    <col min="1" max="1" width="23.699218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67"/>
  <sheetViews>
    <sheetView workbookViewId="0">
      <selection activeCell="M6" sqref="M6"/>
    </sheetView>
  </sheetViews>
  <sheetFormatPr defaultColWidth="9" defaultRowHeight="23.4"/>
  <cols>
    <col min="1" max="1" width="23.69921875" style="1" bestFit="1" customWidth="1"/>
    <col min="2" max="2" width="11.3984375" style="1" hidden="1" customWidth="1"/>
    <col min="3" max="3" width="11.09765625" style="1" hidden="1" customWidth="1"/>
    <col min="4" max="4" width="12.19921875" style="1" hidden="1" customWidth="1"/>
    <col min="5" max="5" width="12.3984375" style="1" hidden="1" customWidth="1"/>
    <col min="6" max="6" width="13.09765625" style="1" customWidth="1"/>
    <col min="7" max="7" width="12" style="1" customWidth="1"/>
    <col min="8" max="8" width="12.5" style="1" bestFit="1" customWidth="1"/>
    <col min="9" max="9" width="13.5" style="1" customWidth="1"/>
    <col min="10" max="10" width="12.8984375" style="1" customWidth="1"/>
    <col min="11" max="11" width="14.8984375" style="1" customWidth="1"/>
    <col min="12" max="13" width="13.19921875" style="1" bestFit="1" customWidth="1"/>
    <col min="14" max="14" width="12" style="1" bestFit="1" customWidth="1"/>
    <col min="15" max="16384" width="9" style="1"/>
  </cols>
  <sheetData>
    <row r="1" spans="1:22" ht="25.5" customHeight="1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>
      <c r="A2" s="162"/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7" t="s">
        <v>68</v>
      </c>
    </row>
    <row r="3" spans="1:22" s="118" customFormat="1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>
      <c r="B19" s="122"/>
      <c r="C19" s="122"/>
      <c r="E19" s="122"/>
      <c r="F19" s="122"/>
      <c r="H19" s="122"/>
      <c r="I19" s="122"/>
      <c r="K19" s="124"/>
    </row>
    <row r="20" spans="1:12" s="123" customFormat="1">
      <c r="B20" s="122"/>
      <c r="E20" s="122"/>
      <c r="G20" s="122"/>
    </row>
    <row r="21" spans="1:12" s="125" customFormat="1">
      <c r="B21" s="126"/>
      <c r="F21" s="126"/>
      <c r="I21" s="126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"/>
  <sheetViews>
    <sheetView topLeftCell="B10" workbookViewId="0">
      <selection activeCell="M19" sqref="M19"/>
    </sheetView>
  </sheetViews>
  <sheetFormatPr defaultColWidth="9" defaultRowHeight="24"/>
  <cols>
    <col min="1" max="1" width="23.69921875" style="127" bestFit="1" customWidth="1"/>
    <col min="2" max="2" width="13.59765625" style="128" customWidth="1"/>
    <col min="3" max="5" width="13.59765625" style="127" customWidth="1"/>
    <col min="6" max="6" width="9" style="127"/>
    <col min="7" max="7" width="12.19921875" style="127" bestFit="1" customWidth="1"/>
    <col min="8" max="10" width="9" style="127"/>
    <col min="11" max="11" width="14.69921875" style="127" bestFit="1" customWidth="1"/>
    <col min="12" max="12" width="13.8984375" style="127" customWidth="1"/>
    <col min="13" max="13" width="14.3984375" style="127" bestFit="1" customWidth="1"/>
    <col min="14" max="14" width="9.5" style="127" bestFit="1" customWidth="1"/>
    <col min="15" max="16384" width="9" style="127"/>
  </cols>
  <sheetData>
    <row r="1" spans="1:11">
      <c r="A1" s="163" t="s">
        <v>75</v>
      </c>
      <c r="B1" s="163"/>
      <c r="C1" s="163"/>
      <c r="D1" s="163"/>
      <c r="E1" s="163"/>
    </row>
    <row r="3" spans="1:11" ht="25.5" customHeight="1">
      <c r="A3" s="129" t="s">
        <v>70</v>
      </c>
      <c r="B3" s="130" t="s">
        <v>71</v>
      </c>
      <c r="C3" s="131" t="s">
        <v>72</v>
      </c>
      <c r="D3" s="131" t="s">
        <v>73</v>
      </c>
      <c r="E3" s="131" t="s">
        <v>69</v>
      </c>
    </row>
    <row r="4" spans="1:11" s="135" customFormat="1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>
      <c r="A9" s="139" t="s">
        <v>21</v>
      </c>
      <c r="B9" s="140"/>
      <c r="C9" s="141">
        <f>116700+710090</f>
        <v>826790</v>
      </c>
      <c r="D9" s="141"/>
      <c r="E9" s="141"/>
    </row>
    <row r="10" spans="1:11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>
      <c r="A11" s="139" t="s">
        <v>19</v>
      </c>
      <c r="B11" s="140"/>
      <c r="C11" s="141">
        <v>484696.34</v>
      </c>
      <c r="D11" s="141">
        <v>14445</v>
      </c>
      <c r="E11" s="141"/>
    </row>
    <row r="12" spans="1:11">
      <c r="A12" s="139" t="s">
        <v>31</v>
      </c>
      <c r="B12" s="140"/>
      <c r="C12" s="141">
        <v>2145.14</v>
      </c>
      <c r="D12" s="141"/>
      <c r="E12" s="141"/>
    </row>
    <row r="13" spans="1:11" s="135" customFormat="1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74</v>
      </c>
    </row>
    <row r="14" spans="1:11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77</v>
      </c>
      <c r="K17" s="155">
        <v>184371435.09999999</v>
      </c>
    </row>
    <row r="18" spans="1:14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76</v>
      </c>
      <c r="K18" s="128">
        <v>7164760.79</v>
      </c>
      <c r="L18" s="127" t="s">
        <v>80</v>
      </c>
    </row>
    <row r="19" spans="1:14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78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>
      <c r="C20" s="150"/>
      <c r="D20" s="150"/>
      <c r="J20" s="127" t="s">
        <v>79</v>
      </c>
      <c r="K20" s="155">
        <v>298745400</v>
      </c>
    </row>
    <row r="21" spans="1:14">
      <c r="E21" s="150"/>
    </row>
    <row r="22" spans="1:14">
      <c r="C22" s="150"/>
      <c r="D22" s="150"/>
    </row>
    <row r="24" spans="1:14">
      <c r="C24" s="128"/>
      <c r="D24" s="128"/>
    </row>
    <row r="59" spans="1:5" s="135" customFormat="1">
      <c r="A59" s="127"/>
      <c r="B59" s="128"/>
      <c r="C59" s="127"/>
      <c r="D59" s="127"/>
      <c r="E59" s="127"/>
    </row>
    <row r="62" spans="1:5" s="135" customFormat="1">
      <c r="A62" s="127"/>
      <c r="B62" s="128"/>
      <c r="C62" s="127"/>
      <c r="D62" s="127"/>
      <c r="E62" s="127"/>
    </row>
    <row r="67" spans="1:5" s="135" customFormat="1">
      <c r="A67" s="127"/>
      <c r="B67" s="128"/>
      <c r="C67" s="127"/>
      <c r="D67" s="127"/>
      <c r="E67" s="127"/>
    </row>
    <row r="68" spans="1:5" s="135" customFormat="1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Normal="100" zoomScaleSheetLayoutView="85" workbookViewId="0">
      <selection activeCell="B10" sqref="B10"/>
    </sheetView>
  </sheetViews>
  <sheetFormatPr defaultColWidth="9" defaultRowHeight="23.4"/>
  <cols>
    <col min="1" max="1" width="23.69921875" style="1" bestFit="1" customWidth="1"/>
    <col min="2" max="2" width="14.3984375" style="39" customWidth="1"/>
    <col min="3" max="3" width="11.69921875" style="39" customWidth="1"/>
    <col min="4" max="5" width="12.59765625" style="39" customWidth="1"/>
    <col min="6" max="6" width="12.19921875" style="39" customWidth="1"/>
    <col min="7" max="9" width="12.5" style="39" customWidth="1"/>
    <col min="10" max="10" width="12.3984375" style="39" bestFit="1" customWidth="1"/>
    <col min="11" max="11" width="13.09765625" style="39" customWidth="1"/>
    <col min="12" max="13" width="12.3984375" style="39" bestFit="1" customWidth="1"/>
    <col min="14" max="15" width="13.19921875" style="1" bestFit="1" customWidth="1"/>
    <col min="16" max="16" width="12.3984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82</v>
      </c>
      <c r="C2" s="40" t="s">
        <v>83</v>
      </c>
      <c r="D2" s="42" t="s">
        <v>84</v>
      </c>
      <c r="E2" s="40" t="s">
        <v>85</v>
      </c>
      <c r="F2" s="40" t="s">
        <v>86</v>
      </c>
      <c r="G2" s="40" t="s">
        <v>87</v>
      </c>
      <c r="H2" s="40" t="s">
        <v>88</v>
      </c>
      <c r="I2" s="40" t="s">
        <v>89</v>
      </c>
      <c r="J2" s="40" t="s">
        <v>90</v>
      </c>
      <c r="K2" s="40" t="s">
        <v>91</v>
      </c>
      <c r="L2" s="40" t="s">
        <v>92</v>
      </c>
      <c r="M2" s="40" t="s">
        <v>93</v>
      </c>
    </row>
    <row r="3" spans="1:16" s="18" customFormat="1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zoomScaleNormal="100" zoomScaleSheetLayoutView="85" workbookViewId="0">
      <selection activeCell="B14" sqref="B14"/>
    </sheetView>
  </sheetViews>
  <sheetFormatPr defaultColWidth="9" defaultRowHeight="23.4"/>
  <cols>
    <col min="1" max="1" width="23.69921875" style="1" bestFit="1" customWidth="1"/>
    <col min="2" max="2" width="14.3984375" style="39" customWidth="1"/>
    <col min="3" max="3" width="11.69921875" style="39" customWidth="1"/>
    <col min="4" max="5" width="12.59765625" style="39" customWidth="1"/>
    <col min="6" max="6" width="12.19921875" style="39" customWidth="1"/>
    <col min="7" max="9" width="12.5" style="39" customWidth="1"/>
    <col min="10" max="10" width="12.3984375" style="39" bestFit="1" customWidth="1"/>
    <col min="11" max="11" width="13.09765625" style="39" customWidth="1"/>
    <col min="12" max="13" width="12.3984375" style="39" bestFit="1" customWidth="1"/>
    <col min="14" max="15" width="13.19921875" style="1" bestFit="1" customWidth="1"/>
    <col min="16" max="16" width="12.3984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82</v>
      </c>
      <c r="C2" s="40" t="s">
        <v>83</v>
      </c>
      <c r="D2" s="42" t="s">
        <v>84</v>
      </c>
      <c r="E2" s="40" t="s">
        <v>85</v>
      </c>
      <c r="F2" s="40" t="s">
        <v>86</v>
      </c>
      <c r="G2" s="40" t="s">
        <v>87</v>
      </c>
      <c r="H2" s="40" t="s">
        <v>88</v>
      </c>
      <c r="I2" s="40" t="s">
        <v>89</v>
      </c>
      <c r="J2" s="40" t="s">
        <v>90</v>
      </c>
      <c r="K2" s="40" t="s">
        <v>91</v>
      </c>
      <c r="L2" s="40" t="s">
        <v>92</v>
      </c>
      <c r="M2" s="40" t="s">
        <v>93</v>
      </c>
    </row>
    <row r="3" spans="1:16" s="18" customFormat="1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zoomScaleNormal="100" zoomScaleSheetLayoutView="89" workbookViewId="0">
      <selection activeCell="B14" sqref="B14"/>
    </sheetView>
  </sheetViews>
  <sheetFormatPr defaultColWidth="9" defaultRowHeight="23.4"/>
  <cols>
    <col min="1" max="1" width="23.69921875" style="1" bestFit="1" customWidth="1"/>
    <col min="2" max="2" width="14.09765625" style="1" customWidth="1"/>
    <col min="3" max="3" width="11.5" style="39" customWidth="1"/>
    <col min="4" max="5" width="11.5" style="1" customWidth="1"/>
    <col min="6" max="7" width="12.3984375" style="1" customWidth="1"/>
    <col min="8" max="8" width="13" style="1" customWidth="1"/>
    <col min="9" max="9" width="12.09765625" style="1" customWidth="1"/>
    <col min="10" max="12" width="12" style="1" bestFit="1" customWidth="1"/>
    <col min="13" max="13" width="12.3984375" style="1" bestFit="1" customWidth="1"/>
    <col min="14" max="16384" width="9" style="1"/>
  </cols>
  <sheetData>
    <row r="1" spans="1:13" ht="25.5" customHeight="1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>
      <c r="A2" s="40" t="s">
        <v>12</v>
      </c>
      <c r="B2" s="41" t="s">
        <v>82</v>
      </c>
      <c r="C2" s="40" t="s">
        <v>83</v>
      </c>
      <c r="D2" s="42" t="s">
        <v>84</v>
      </c>
      <c r="E2" s="40" t="s">
        <v>85</v>
      </c>
      <c r="F2" s="40" t="s">
        <v>86</v>
      </c>
      <c r="G2" s="40" t="s">
        <v>87</v>
      </c>
      <c r="H2" s="40" t="s">
        <v>88</v>
      </c>
      <c r="I2" s="40" t="s">
        <v>89</v>
      </c>
      <c r="J2" s="40" t="s">
        <v>90</v>
      </c>
      <c r="K2" s="40" t="s">
        <v>91</v>
      </c>
      <c r="L2" s="40" t="s">
        <v>92</v>
      </c>
      <c r="M2" s="40" t="s">
        <v>93</v>
      </c>
    </row>
    <row r="3" spans="1:13" s="4" customFormat="1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>
      <c r="G20" s="39"/>
    </row>
    <row r="21" spans="1:13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44"/>
      <c r="E22" s="44"/>
    </row>
    <row r="25" spans="1:13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C26" s="1"/>
      <c r="D26" s="39"/>
    </row>
    <row r="27" spans="1:13">
      <c r="C27" s="1"/>
      <c r="D27" s="39"/>
    </row>
    <row r="28" spans="1:13">
      <c r="C28" s="1"/>
      <c r="D28" s="39"/>
    </row>
    <row r="30" spans="1:13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8"/>
  <sheetViews>
    <sheetView topLeftCell="A2" zoomScaleNormal="100" zoomScaleSheetLayoutView="100" workbookViewId="0">
      <selection activeCell="B14" sqref="B14"/>
    </sheetView>
  </sheetViews>
  <sheetFormatPr defaultColWidth="9.69921875" defaultRowHeight="19.2"/>
  <cols>
    <col min="1" max="1" width="20.69921875" style="58" customWidth="1"/>
    <col min="2" max="2" width="11" style="66" customWidth="1"/>
    <col min="3" max="4" width="11" style="58" customWidth="1"/>
    <col min="5" max="5" width="11.3984375" style="58" customWidth="1"/>
    <col min="6" max="7" width="12" style="58" customWidth="1"/>
    <col min="8" max="8" width="12.19921875" style="58" customWidth="1"/>
    <col min="9" max="9" width="12.19921875" style="66" customWidth="1"/>
    <col min="10" max="10" width="12.19921875" style="58" bestFit="1" customWidth="1"/>
    <col min="11" max="11" width="12.3984375" style="58" bestFit="1" customWidth="1"/>
    <col min="12" max="13" width="10.5" style="58" bestFit="1" customWidth="1"/>
    <col min="14" max="14" width="12" style="58" bestFit="1" customWidth="1"/>
    <col min="15" max="15" width="11.19921875" style="58" bestFit="1" customWidth="1"/>
    <col min="16" max="16384" width="9.69921875" style="58"/>
  </cols>
  <sheetData>
    <row r="1" spans="1:15" ht="25.5" customHeight="1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>
      <c r="A2" s="40" t="s">
        <v>12</v>
      </c>
      <c r="B2" s="41" t="s">
        <v>82</v>
      </c>
      <c r="C2" s="40" t="s">
        <v>83</v>
      </c>
      <c r="D2" s="42" t="s">
        <v>84</v>
      </c>
      <c r="E2" s="40" t="s">
        <v>85</v>
      </c>
      <c r="F2" s="40" t="s">
        <v>86</v>
      </c>
      <c r="G2" s="40" t="s">
        <v>87</v>
      </c>
      <c r="H2" s="40" t="s">
        <v>88</v>
      </c>
      <c r="I2" s="40" t="s">
        <v>89</v>
      </c>
      <c r="J2" s="40" t="s">
        <v>90</v>
      </c>
      <c r="K2" s="40" t="s">
        <v>91</v>
      </c>
      <c r="L2" s="40" t="s">
        <v>92</v>
      </c>
      <c r="M2" s="40" t="s">
        <v>93</v>
      </c>
    </row>
    <row r="3" spans="1:15" s="60" customFormat="1" ht="23.4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4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42"/>
  <sheetViews>
    <sheetView zoomScaleNormal="100" zoomScaleSheetLayoutView="130" workbookViewId="0">
      <selection activeCell="B2" sqref="B2"/>
    </sheetView>
  </sheetViews>
  <sheetFormatPr defaultColWidth="9" defaultRowHeight="23.4"/>
  <cols>
    <col min="1" max="1" width="23.69921875" style="1" bestFit="1" customWidth="1"/>
    <col min="2" max="3" width="11.09765625" style="1" customWidth="1"/>
    <col min="4" max="4" width="11.3984375" style="39" customWidth="1"/>
    <col min="5" max="5" width="13.19921875" style="1" customWidth="1"/>
    <col min="6" max="7" width="12" style="1" customWidth="1"/>
    <col min="8" max="8" width="13.19921875" style="39" bestFit="1" customWidth="1"/>
    <col min="9" max="9" width="15" style="1" customWidth="1"/>
    <col min="10" max="10" width="13" style="1" bestFit="1" customWidth="1"/>
    <col min="11" max="11" width="12.3984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>
      <c r="A2" s="99" t="s">
        <v>46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>
      <c r="A3" s="40" t="s">
        <v>12</v>
      </c>
      <c r="B3" s="41" t="s">
        <v>82</v>
      </c>
      <c r="C3" s="40" t="s">
        <v>83</v>
      </c>
      <c r="D3" s="42" t="s">
        <v>84</v>
      </c>
      <c r="E3" s="40" t="s">
        <v>85</v>
      </c>
      <c r="F3" s="40" t="s">
        <v>86</v>
      </c>
      <c r="G3" s="40" t="s">
        <v>87</v>
      </c>
      <c r="H3" s="40" t="s">
        <v>88</v>
      </c>
      <c r="I3" s="40" t="s">
        <v>89</v>
      </c>
      <c r="J3" s="40" t="s">
        <v>90</v>
      </c>
      <c r="K3" s="40" t="s">
        <v>91</v>
      </c>
      <c r="L3" s="40" t="s">
        <v>92</v>
      </c>
      <c r="M3" s="40" t="s">
        <v>93</v>
      </c>
    </row>
    <row r="4" spans="1:14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>
      <c r="A5" s="23" t="s">
        <v>48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>
      <c r="A6" s="5" t="s">
        <v>49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>
      <c r="A7" s="5" t="s">
        <v>50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>
      <c r="A8" s="5" t="s">
        <v>51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>
      <c r="A9" s="5" t="s">
        <v>52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>
      <c r="A10" s="17" t="s">
        <v>53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>
      <c r="A11" s="5" t="s">
        <v>54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>
      <c r="A14" s="17" t="s">
        <v>47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>
      <c r="A15" s="57" t="s">
        <v>55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>
      <c r="F16" s="44"/>
      <c r="K16" s="44"/>
      <c r="N16" s="44"/>
    </row>
    <row r="17" spans="5:12">
      <c r="E17" s="81"/>
      <c r="F17" s="39"/>
      <c r="H17" s="81"/>
      <c r="I17" s="79"/>
      <c r="J17" s="81"/>
      <c r="K17" s="44"/>
      <c r="L17" s="44"/>
    </row>
    <row r="18" spans="5:12">
      <c r="E18" s="81"/>
      <c r="F18" s="39"/>
      <c r="H18" s="81"/>
      <c r="I18" s="80"/>
      <c r="J18" s="81"/>
    </row>
    <row r="19" spans="5:12">
      <c r="E19" s="39"/>
      <c r="F19" s="39"/>
      <c r="H19" s="81"/>
      <c r="I19" s="79"/>
      <c r="J19" s="81"/>
    </row>
    <row r="20" spans="5:12">
      <c r="F20" s="39"/>
      <c r="H20" s="81"/>
      <c r="I20" s="80"/>
      <c r="J20" s="81"/>
    </row>
    <row r="21" spans="5:12">
      <c r="F21" s="39"/>
      <c r="H21" s="81"/>
      <c r="I21" s="80"/>
      <c r="J21" s="81"/>
    </row>
    <row r="22" spans="5:12">
      <c r="F22" s="39"/>
      <c r="H22" s="81"/>
      <c r="I22" s="80"/>
      <c r="J22" s="81"/>
    </row>
    <row r="23" spans="5:12">
      <c r="F23" s="39"/>
      <c r="H23" s="81"/>
      <c r="I23" s="80"/>
      <c r="J23" s="39"/>
    </row>
    <row r="24" spans="5:12">
      <c r="F24" s="44"/>
      <c r="H24" s="81"/>
      <c r="I24" s="79"/>
      <c r="J24" s="39"/>
    </row>
    <row r="25" spans="5:12">
      <c r="H25" s="81"/>
      <c r="I25" s="80"/>
      <c r="J25" s="39"/>
    </row>
    <row r="26" spans="5:12">
      <c r="H26" s="81"/>
      <c r="I26" s="80"/>
      <c r="J26" s="39"/>
    </row>
    <row r="27" spans="5:12">
      <c r="H27" s="81"/>
      <c r="I27" s="80"/>
      <c r="J27" s="39"/>
    </row>
    <row r="28" spans="5:12">
      <c r="H28" s="81"/>
      <c r="I28" s="80"/>
      <c r="J28" s="39"/>
    </row>
    <row r="29" spans="5:12">
      <c r="H29" s="81"/>
      <c r="I29" s="80"/>
      <c r="J29" s="39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79"/>
  <sheetViews>
    <sheetView zoomScale="98" zoomScaleNormal="98" zoomScaleSheetLayoutView="85" workbookViewId="0">
      <selection activeCell="B3" sqref="B3"/>
    </sheetView>
  </sheetViews>
  <sheetFormatPr defaultColWidth="9" defaultRowHeight="23.4"/>
  <cols>
    <col min="1" max="1" width="23.69921875" style="1" bestFit="1" customWidth="1"/>
    <col min="2" max="2" width="16.09765625" style="1" customWidth="1"/>
    <col min="3" max="3" width="13.8984375" style="1" customWidth="1"/>
    <col min="4" max="4" width="15" style="1" customWidth="1"/>
    <col min="5" max="5" width="13.8984375" style="1" customWidth="1"/>
    <col min="6" max="7" width="14.09765625" style="1" customWidth="1"/>
    <col min="8" max="8" width="13.8984375" style="39" customWidth="1"/>
    <col min="9" max="9" width="16.09765625" style="1" customWidth="1"/>
    <col min="10" max="11" width="13.8984375" style="1" customWidth="1"/>
    <col min="12" max="12" width="14.09765625" style="1" customWidth="1"/>
    <col min="13" max="14" width="13.8984375" style="1" bestFit="1" customWidth="1"/>
    <col min="15" max="15" width="9" style="1"/>
    <col min="16" max="16" width="13.8984375" style="1" bestFit="1" customWidth="1"/>
    <col min="17" max="16384" width="9" style="1"/>
  </cols>
  <sheetData>
    <row r="1" spans="1:62">
      <c r="A1" s="24" t="s">
        <v>28</v>
      </c>
      <c r="B1" s="41" t="s">
        <v>82</v>
      </c>
      <c r="C1" s="40" t="s">
        <v>83</v>
      </c>
      <c r="D1" s="42" t="s">
        <v>84</v>
      </c>
      <c r="E1" s="40" t="s">
        <v>85</v>
      </c>
      <c r="F1" s="40" t="s">
        <v>86</v>
      </c>
      <c r="G1" s="40" t="s">
        <v>87</v>
      </c>
      <c r="H1" s="40" t="s">
        <v>88</v>
      </c>
      <c r="I1" s="40" t="s">
        <v>89</v>
      </c>
      <c r="J1" s="40" t="s">
        <v>90</v>
      </c>
      <c r="K1" s="40" t="s">
        <v>91</v>
      </c>
      <c r="L1" s="40" t="s">
        <v>92</v>
      </c>
      <c r="M1" s="40" t="s">
        <v>93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H6"/>
  <sheetViews>
    <sheetView tabSelected="1" view="pageBreakPreview" zoomScale="85" zoomScaleNormal="100" zoomScaleSheetLayoutView="85" workbookViewId="0">
      <selection activeCell="B5" sqref="B5"/>
    </sheetView>
  </sheetViews>
  <sheetFormatPr defaultColWidth="9" defaultRowHeight="23.4"/>
  <cols>
    <col min="1" max="1" width="14.5" style="1" customWidth="1"/>
    <col min="2" max="2" width="33.5" style="1" customWidth="1"/>
    <col min="3" max="3" width="19.5" style="1" customWidth="1"/>
    <col min="4" max="4" width="17.3984375" style="1" customWidth="1"/>
    <col min="5" max="5" width="18" style="1" customWidth="1"/>
    <col min="6" max="6" width="17.69921875" style="1" customWidth="1"/>
    <col min="7" max="7" width="17.09765625" style="1" customWidth="1"/>
    <col min="8" max="8" width="17.59765625" style="1" customWidth="1"/>
    <col min="9" max="16384" width="9" style="1"/>
  </cols>
  <sheetData>
    <row r="1" spans="2:8">
      <c r="B1" s="159" t="s">
        <v>81</v>
      </c>
      <c r="C1" s="159"/>
      <c r="D1" s="159"/>
      <c r="E1" s="159"/>
      <c r="F1" s="159"/>
      <c r="G1" s="159"/>
      <c r="H1" s="159"/>
    </row>
    <row r="2" spans="2:8">
      <c r="B2" s="160" t="s">
        <v>94</v>
      </c>
      <c r="C2" s="160"/>
      <c r="D2" s="160"/>
      <c r="E2" s="160"/>
      <c r="F2" s="160"/>
      <c r="G2" s="160"/>
      <c r="H2" s="160"/>
    </row>
    <row r="3" spans="2:8">
      <c r="B3" s="24" t="s">
        <v>41</v>
      </c>
      <c r="C3" s="24" t="s">
        <v>44</v>
      </c>
      <c r="D3" s="24" t="s">
        <v>32</v>
      </c>
      <c r="E3" s="24" t="s">
        <v>42</v>
      </c>
      <c r="F3" s="24" t="s">
        <v>43</v>
      </c>
      <c r="G3" s="24" t="s">
        <v>33</v>
      </c>
      <c r="H3" s="37" t="s">
        <v>27</v>
      </c>
    </row>
    <row r="4" spans="2:8">
      <c r="B4" s="5" t="s">
        <v>44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>
      <c r="B5" s="5" t="s">
        <v>45</v>
      </c>
      <c r="C5" s="114">
        <v>27.793925000000002</v>
      </c>
      <c r="D5" s="114">
        <v>19.344814</v>
      </c>
      <c r="E5" s="114">
        <v>3.0141900000000001</v>
      </c>
      <c r="F5" s="114">
        <v>5.3521029999999996</v>
      </c>
      <c r="G5" s="114">
        <v>15.565761</v>
      </c>
      <c r="H5" s="83">
        <f>SUM(C5:G5)</f>
        <v>71.070792999999995</v>
      </c>
    </row>
    <row r="6" spans="2:8">
      <c r="B6" s="5" t="s">
        <v>34</v>
      </c>
      <c r="C6" s="38">
        <f t="shared" ref="C6:G6" si="0">(C5/C4)*100/100</f>
        <v>0.33299178241059679</v>
      </c>
      <c r="D6" s="38">
        <f t="shared" si="0"/>
        <v>0.22651821355094279</v>
      </c>
      <c r="E6" s="38">
        <f t="shared" si="0"/>
        <v>0.10428857119131976</v>
      </c>
      <c r="F6" s="38">
        <f t="shared" si="0"/>
        <v>0.9857450962335389</v>
      </c>
      <c r="G6" s="38">
        <f t="shared" si="0"/>
        <v>0.14653851802340359</v>
      </c>
      <c r="H6" s="38">
        <f>(H5/H4)*100/100</f>
        <v>0.22968821312191179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0" customWidth="1"/>
    <col min="2" max="2" width="24.5" style="109" customWidth="1"/>
    <col min="3" max="3" width="16.3984375" style="100" bestFit="1" customWidth="1"/>
    <col min="4" max="4" width="11.5" style="100"/>
    <col min="5" max="5" width="16.3984375" style="100" bestFit="1" customWidth="1"/>
    <col min="6" max="6" width="18" style="100" customWidth="1"/>
    <col min="7" max="16384" width="11.5" style="100"/>
  </cols>
  <sheetData>
    <row r="1" spans="1:6" ht="26.25" customHeight="1">
      <c r="A1" s="101" t="s">
        <v>41</v>
      </c>
      <c r="B1" s="105" t="s">
        <v>58</v>
      </c>
    </row>
    <row r="2" spans="1:6" ht="26.25" customHeight="1">
      <c r="A2" s="102" t="s">
        <v>56</v>
      </c>
      <c r="B2" s="106">
        <v>80364900</v>
      </c>
    </row>
    <row r="3" spans="1:6" ht="26.25" customHeight="1">
      <c r="A3" s="103" t="s">
        <v>32</v>
      </c>
      <c r="B3" s="107">
        <v>85600500</v>
      </c>
    </row>
    <row r="4" spans="1:6" ht="26.25" customHeight="1">
      <c r="A4" s="103" t="s">
        <v>42</v>
      </c>
      <c r="B4" s="107">
        <v>24628700</v>
      </c>
    </row>
    <row r="5" spans="1:6" ht="26.25" customHeight="1">
      <c r="A5" s="103" t="s">
        <v>57</v>
      </c>
      <c r="B5" s="107">
        <v>5362500</v>
      </c>
    </row>
    <row r="6" spans="1:6" ht="26.25" customHeight="1">
      <c r="A6" s="104" t="s">
        <v>33</v>
      </c>
      <c r="B6" s="108">
        <v>102968800</v>
      </c>
    </row>
    <row r="7" spans="1:6" ht="26.25" customHeight="1">
      <c r="A7" s="101" t="s">
        <v>27</v>
      </c>
      <c r="B7" s="110">
        <f>SUM(B2:B6)</f>
        <v>298925400</v>
      </c>
    </row>
    <row r="9" spans="1:6" ht="26.25" customHeight="1">
      <c r="E9" s="109"/>
      <c r="F9" s="109"/>
    </row>
    <row r="10" spans="1:6" ht="26.25" customHeight="1">
      <c r="A10" s="112">
        <f>+B7*33.14/100</f>
        <v>99063877.560000002</v>
      </c>
      <c r="C10" s="111"/>
      <c r="E10" s="109"/>
      <c r="F10" s="109"/>
    </row>
    <row r="11" spans="1:6" ht="26.25" customHeight="1">
      <c r="A11" s="112">
        <f>+B7*22.88/100</f>
        <v>68394131.519999996</v>
      </c>
      <c r="C11" s="111"/>
      <c r="F11" s="109"/>
    </row>
    <row r="12" spans="1:6" ht="26.25" customHeight="1">
      <c r="A12" s="112">
        <f>+B7*24.16/100</f>
        <v>72220376.640000001</v>
      </c>
      <c r="C12" s="111"/>
      <c r="F12" s="109"/>
    </row>
    <row r="13" spans="1:6" ht="26.25" customHeight="1">
      <c r="A13" s="112">
        <f>+B7*19.82/100</f>
        <v>59247014.280000001</v>
      </c>
      <c r="F13" s="109"/>
    </row>
    <row r="14" spans="1:6" ht="26.25" customHeight="1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11</vt:i4>
      </vt:variant>
      <vt:variant>
        <vt:lpstr>ช่วงที่มีชื่อ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Windows 10</cp:lastModifiedBy>
  <cp:lastPrinted>2017-04-12T06:35:58Z</cp:lastPrinted>
  <dcterms:created xsi:type="dcterms:W3CDTF">2012-10-24T13:34:27Z</dcterms:created>
  <dcterms:modified xsi:type="dcterms:W3CDTF">2019-07-05T01:57:40Z</dcterms:modified>
</cp:coreProperties>
</file>