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7795" windowHeight="12375"/>
  </bookViews>
  <sheets>
    <sheet name="CV25_DK" sheetId="3" r:id="rId1"/>
  </sheets>
  <calcPr calcId="145621" calcMode="autoNoTable"/>
</workbook>
</file>

<file path=xl/calcChain.xml><?xml version="1.0" encoding="utf-8"?>
<calcChain xmlns="http://schemas.openxmlformats.org/spreadsheetml/2006/main">
  <c r="Q4" i="3" l="1"/>
  <c r="U5" i="3" l="1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S4" i="3"/>
  <c r="R4" i="3"/>
  <c r="U4" i="3"/>
  <c r="T4" i="3"/>
  <c r="O7" i="3" l="1"/>
  <c r="O60" i="3"/>
  <c r="V111" i="3"/>
  <c r="Y111" i="3"/>
  <c r="X111" i="3"/>
  <c r="Z111" i="3"/>
  <c r="W111" i="3"/>
  <c r="W99" i="3"/>
  <c r="O62" i="3"/>
  <c r="Z99" i="3"/>
  <c r="Y99" i="3"/>
  <c r="O47" i="3"/>
  <c r="O45" i="3"/>
  <c r="O42" i="3"/>
  <c r="Z67" i="3"/>
  <c r="O28" i="3"/>
  <c r="O30" i="3"/>
  <c r="Y35" i="3"/>
  <c r="O13" i="3"/>
  <c r="Y67" i="3"/>
  <c r="O59" i="3"/>
  <c r="O64" i="3"/>
  <c r="O41" i="3"/>
  <c r="O43" i="3"/>
  <c r="O58" i="3"/>
  <c r="O8" i="3"/>
  <c r="V67" i="3"/>
  <c r="X99" i="3"/>
  <c r="X35" i="3"/>
  <c r="O25" i="3"/>
  <c r="O24" i="3"/>
  <c r="O26" i="3"/>
  <c r="O9" i="3"/>
  <c r="X67" i="3"/>
  <c r="V99" i="3"/>
  <c r="O11" i="3"/>
  <c r="V35" i="3"/>
  <c r="Z35" i="3"/>
  <c r="W67" i="3"/>
  <c r="W35" i="3"/>
</calcChain>
</file>

<file path=xl/sharedStrings.xml><?xml version="1.0" encoding="utf-8"?>
<sst xmlns="http://schemas.openxmlformats.org/spreadsheetml/2006/main" count="1424" uniqueCount="274">
  <si>
    <t>idc1clk</t>
  </si>
  <si>
    <t>idc1data</t>
  </si>
  <si>
    <t>idc2clk</t>
  </si>
  <si>
    <t>idc2data</t>
  </si>
  <si>
    <t>idc3clk</t>
  </si>
  <si>
    <t>idc3data</t>
  </si>
  <si>
    <t>idcsclk</t>
  </si>
  <si>
    <t>idcsdata</t>
  </si>
  <si>
    <t>ir_in</t>
  </si>
  <si>
    <t>uart_apb_rx</t>
  </si>
  <si>
    <t>uart_apb_tx</t>
  </si>
  <si>
    <t>pwm0</t>
  </si>
  <si>
    <t>pwm1</t>
  </si>
  <si>
    <t>pwm2</t>
  </si>
  <si>
    <t>i2s_clk</t>
  </si>
  <si>
    <t>i2s_si_0</t>
  </si>
  <si>
    <t>i2s_so_0</t>
  </si>
  <si>
    <t>i2s_si_1</t>
  </si>
  <si>
    <t>i2s_so_1</t>
  </si>
  <si>
    <t>i2s_ws</t>
  </si>
  <si>
    <t>vd0_clk</t>
  </si>
  <si>
    <t>vd0_vsync</t>
  </si>
  <si>
    <t>vd0_hsync</t>
  </si>
  <si>
    <t>vd0_hvld</t>
  </si>
  <si>
    <t>uart0_ahb_rx</t>
  </si>
  <si>
    <t>uart0_ahb_tx</t>
  </si>
  <si>
    <t>uart0_ahb_cts_n</t>
  </si>
  <si>
    <t>uart0_ahb_rts_n</t>
  </si>
  <si>
    <t>uart1_ahb_rx</t>
  </si>
  <si>
    <t>uart1_ahb_tx</t>
  </si>
  <si>
    <t>uart1_ahb_cts_n</t>
  </si>
  <si>
    <t>uart1_ahb_rts_n</t>
  </si>
  <si>
    <t>uart2_ahb_rx</t>
  </si>
  <si>
    <t>uart2_ahb_tx</t>
  </si>
  <si>
    <t>uart2_ahb_cts_n</t>
  </si>
  <si>
    <t>uart2_ahb_rts_n</t>
  </si>
  <si>
    <t>uart3_ahb_rx</t>
  </si>
  <si>
    <t>uart3_ahb_tx</t>
  </si>
  <si>
    <t>uart3_ahb_cts_n</t>
  </si>
  <si>
    <t>uart3_ahb_rts_n</t>
  </si>
  <si>
    <t>can_rx</t>
  </si>
  <si>
    <t>can_tx</t>
  </si>
  <si>
    <t>sd_hs_sel</t>
  </si>
  <si>
    <t>ssi1_sclk</t>
  </si>
  <si>
    <t>pwm3</t>
  </si>
  <si>
    <t>ssi1_txd</t>
  </si>
  <si>
    <t>pwm4</t>
  </si>
  <si>
    <t>ssi1_rxd</t>
  </si>
  <si>
    <t>pwm5</t>
  </si>
  <si>
    <t>ssi1_en0</t>
  </si>
  <si>
    <t>pwm6</t>
  </si>
  <si>
    <t>ssi1_en1</t>
  </si>
  <si>
    <t>wdt_ext_rst_l</t>
  </si>
  <si>
    <t>ssi1_en2</t>
  </si>
  <si>
    <t>vin_strig0</t>
  </si>
  <si>
    <t>ssi1_en3</t>
  </si>
  <si>
    <t>vin_strig1</t>
  </si>
  <si>
    <t>tm11_clk</t>
  </si>
  <si>
    <t>pwm7</t>
  </si>
  <si>
    <t>tm12_clk</t>
  </si>
  <si>
    <t>idsp_pip_iopad_master_vsync</t>
  </si>
  <si>
    <t>tm13_clk</t>
  </si>
  <si>
    <t>idsp_pip_iopad_master_hsync</t>
  </si>
  <si>
    <t>idc0clk</t>
  </si>
  <si>
    <t>idc0data</t>
  </si>
  <si>
    <t>pwm8</t>
  </si>
  <si>
    <t>pwm9</t>
  </si>
  <si>
    <t>ssi0_sclk</t>
  </si>
  <si>
    <t>ssi0_txd</t>
  </si>
  <si>
    <t>ssi0_rxd</t>
  </si>
  <si>
    <t>ssi0_en0</t>
  </si>
  <si>
    <t>ssi0_en1</t>
  </si>
  <si>
    <t>ssi2_sclk</t>
  </si>
  <si>
    <t>ssi0_en2</t>
  </si>
  <si>
    <t>ssi2_txd</t>
  </si>
  <si>
    <t>ssi0_en3</t>
  </si>
  <si>
    <t>ssi2_rxd</t>
  </si>
  <si>
    <t>ssi0_en4</t>
  </si>
  <si>
    <t>ssi2_en0</t>
  </si>
  <si>
    <t>ssi0_en5</t>
  </si>
  <si>
    <t>ssi3_sclk</t>
  </si>
  <si>
    <t>ssi0_en6</t>
  </si>
  <si>
    <t>ssi3_txd</t>
  </si>
  <si>
    <t>ssi0_en7</t>
  </si>
  <si>
    <t>ehci_prt_pwr_0</t>
  </si>
  <si>
    <t>ssi3_rxd</t>
  </si>
  <si>
    <t>ehci_app_prt_ovcurr0</t>
  </si>
  <si>
    <t>ssi3_en0</t>
  </si>
  <si>
    <t>ssis_sclk</t>
  </si>
  <si>
    <t>ssis_rxd</t>
  </si>
  <si>
    <t>ssis_txd</t>
  </si>
  <si>
    <t>ssis_en</t>
  </si>
  <si>
    <t>ahb_mdc</t>
  </si>
  <si>
    <t>ahb_mdio</t>
  </si>
  <si>
    <t>nand_ce</t>
  </si>
  <si>
    <t>norspi_clk</t>
  </si>
  <si>
    <t>snand_sck</t>
  </si>
  <si>
    <t>nand_rb</t>
  </si>
  <si>
    <t>norspi_dq[4]</t>
  </si>
  <si>
    <t>sd_clk</t>
  </si>
  <si>
    <t>sd_cmd</t>
  </si>
  <si>
    <t>sd_cd</t>
  </si>
  <si>
    <t>sd_wp</t>
  </si>
  <si>
    <t>nand_re</t>
  </si>
  <si>
    <t>norspi_dq[5]</t>
  </si>
  <si>
    <t>nand_we</t>
  </si>
  <si>
    <t>norspi_dq[6]</t>
  </si>
  <si>
    <t>nand_ale</t>
  </si>
  <si>
    <t>norspi_dq[7]</t>
  </si>
  <si>
    <t>nand_d[0]</t>
  </si>
  <si>
    <t>norspi_en[0]</t>
  </si>
  <si>
    <t>snand_cs_n</t>
  </si>
  <si>
    <t>nand_d[1]</t>
  </si>
  <si>
    <t>norspi_en[1]</t>
  </si>
  <si>
    <t>nand_d[2]</t>
  </si>
  <si>
    <t>norspi_en[2]</t>
  </si>
  <si>
    <t>nand_d[3]</t>
  </si>
  <si>
    <t>norspi_en[3]</t>
  </si>
  <si>
    <t>nand_d[4]</t>
  </si>
  <si>
    <t>norspi_dq[0]</t>
  </si>
  <si>
    <t>snand_si[0]</t>
  </si>
  <si>
    <t>nand_d[5]</t>
  </si>
  <si>
    <t>norspi_dq[1]</t>
  </si>
  <si>
    <t>snand_si[1]</t>
  </si>
  <si>
    <t>nand_d[6]</t>
  </si>
  <si>
    <t>norspi_dq[2]</t>
  </si>
  <si>
    <t>snand_si[2]</t>
  </si>
  <si>
    <t>nand_d[7]</t>
  </si>
  <si>
    <t>norspi_dq[3]</t>
  </si>
  <si>
    <t>snand_si[3]</t>
  </si>
  <si>
    <t>nand_cle</t>
  </si>
  <si>
    <t>sd_d[0]</t>
  </si>
  <si>
    <t>sd_d[1]</t>
  </si>
  <si>
    <t>sd_d[2]</t>
  </si>
  <si>
    <t>sd_d[3]</t>
  </si>
  <si>
    <t>sd_d[4]</t>
  </si>
  <si>
    <t>norspi_en[4]</t>
  </si>
  <si>
    <t>sd_d[5]</t>
  </si>
  <si>
    <t>norspi_en[5]</t>
  </si>
  <si>
    <t>sd_d[6]</t>
  </si>
  <si>
    <t>norspi_en[6]</t>
  </si>
  <si>
    <t>sd_d[7]</t>
  </si>
  <si>
    <t>norspi_en[7]</t>
  </si>
  <si>
    <t>sd_reset</t>
  </si>
  <si>
    <t>hdmitx_hpd</t>
  </si>
  <si>
    <t>hdmitx_cec</t>
  </si>
  <si>
    <t>Alt 1</t>
    <phoneticPr fontId="1" type="noConversion"/>
  </si>
  <si>
    <t>Alt 2</t>
  </si>
  <si>
    <t>Alt 3</t>
  </si>
  <si>
    <t>Alt 4</t>
  </si>
  <si>
    <t>Alt 5</t>
  </si>
  <si>
    <t>idsp_vin_iopad_master_hsync</t>
  </si>
  <si>
    <t>idsp_vin_iopad_master_vsync</t>
  </si>
  <si>
    <t>vd0_out[0]</t>
  </si>
  <si>
    <t>vd0_out[1]</t>
  </si>
  <si>
    <t>vd0_out[2]</t>
  </si>
  <si>
    <t>vd0_out[3]</t>
  </si>
  <si>
    <t>vd0_out[4]</t>
  </si>
  <si>
    <t>vd0_out[5]</t>
  </si>
  <si>
    <t>vd0_out[6]</t>
  </si>
  <si>
    <t>vd0_out[7]</t>
  </si>
  <si>
    <t>vd0_out[8]</t>
  </si>
  <si>
    <t>vd0_out[9]</t>
  </si>
  <si>
    <t>vd0_out[10]</t>
  </si>
  <si>
    <t>vd0_out[11]</t>
  </si>
  <si>
    <t>vd0_out[12]</t>
  </si>
  <si>
    <t>vd0_out[13]</t>
  </si>
  <si>
    <t>vd0_out[14]</t>
  </si>
  <si>
    <t>vd0_out[15]</t>
  </si>
  <si>
    <t>pwm10</t>
  </si>
  <si>
    <t>pwm11</t>
  </si>
  <si>
    <t>const AMBA_GPIO_DEFAULT_s GpioPinGrpConfig = {</t>
  </si>
  <si>
    <t xml:space="preserve">    .PinGroupRegVal = {</t>
  </si>
  <si>
    <t xml:space="preserve">        [AMBA_GPIO_GROUP0] = {</t>
  </si>
  <si>
    <t xml:space="preserve">            .PinFuncRegVal = {</t>
  </si>
  <si>
    <t xml:space="preserve">            },</t>
  </si>
  <si>
    <t xml:space="preserve">            .PinStateProtectRegVal = 0xffffffffU,   /* GPIO pin [31:0]: Read-only(0) or Read-writeable(1) pin state */</t>
  </si>
  <si>
    <t xml:space="preserve">            .PinPullFuncEnableRegVal = 0x00000000U,</t>
  </si>
  <si>
    <t xml:space="preserve">            .PinPullFuncTypeRegVal = 0x00000000U,</t>
  </si>
  <si>
    <t xml:space="preserve">            .PinDriverStrengthRegVal = {</t>
  </si>
  <si>
    <t xml:space="preserve">                [0] = 0xffffffffU,</t>
  </si>
  <si>
    <t xml:space="preserve">                [1] = 0x00000000U</t>
  </si>
  <si>
    <t xml:space="preserve">            }</t>
  </si>
  <si>
    <t xml:space="preserve">        },</t>
  </si>
  <si>
    <t xml:space="preserve">        [AMBA_GPIO_GROUP1] = {</t>
  </si>
  <si>
    <t xml:space="preserve">            .PinStateProtectRegVal = 0xffffffffU,   /* GPIO pin [63:32]: Read-only(0) or Read-writeable(1) pin state */</t>
  </si>
  <si>
    <t xml:space="preserve">        [AMBA_GPIO_GROUP2] = {</t>
  </si>
  <si>
    <t xml:space="preserve">            .PinStateProtectRegVal = 0xffffffffU,   /* GPIO pin [95:64]: Read-only(0) or Read-writeable(1) pin state */</t>
  </si>
  <si>
    <t xml:space="preserve">        [AMBA_GPIO_GROUP3] = {</t>
  </si>
  <si>
    <t xml:space="preserve">            .PinStateProtectRegVal = 0xffffffffU,   /* GPIO pin [127:96]: Read-only(0) or Read-writeable(1) pin state */</t>
  </si>
  <si>
    <t xml:space="preserve">    }</t>
  </si>
  <si>
    <t>};</t>
  </si>
  <si>
    <t>In</t>
    <phoneticPr fontId="1" type="noConversion"/>
  </si>
  <si>
    <t>Out0</t>
    <phoneticPr fontId="1" type="noConversion"/>
  </si>
  <si>
    <t>Out1</t>
    <phoneticPr fontId="1" type="noConversion"/>
  </si>
  <si>
    <t>GPIO
(Input/Output low/Output high)</t>
    <phoneticPr fontId="1" type="noConversion"/>
  </si>
  <si>
    <t xml:space="preserve">Selection </t>
    <phoneticPr fontId="1" type="noConversion"/>
  </si>
  <si>
    <t xml:space="preserve">        },</t>
    <phoneticPr fontId="1" type="noConversion"/>
  </si>
  <si>
    <t>Group</t>
    <phoneticPr fontId="1" type="noConversion"/>
  </si>
  <si>
    <t>GP0</t>
    <phoneticPr fontId="1" type="noConversion"/>
  </si>
  <si>
    <t>GP1</t>
    <phoneticPr fontId="1" type="noConversion"/>
  </si>
  <si>
    <t>GP2</t>
    <phoneticPr fontId="1" type="noConversion"/>
  </si>
  <si>
    <t>GP3</t>
    <phoneticPr fontId="1" type="noConversion"/>
  </si>
  <si>
    <t>Pos</t>
    <phoneticPr fontId="1" type="noConversion"/>
  </si>
  <si>
    <t>Num</t>
    <phoneticPr fontId="1" type="noConversion"/>
  </si>
  <si>
    <t xml:space="preserve">            .PinPullFuncEnableRegVal = 0x00000000U,</t>
    <phoneticPr fontId="1" type="noConversion"/>
  </si>
  <si>
    <t>Fun[0]</t>
    <phoneticPr fontId="1" type="noConversion"/>
  </si>
  <si>
    <t>Fun[1]</t>
    <phoneticPr fontId="1" type="noConversion"/>
  </si>
  <si>
    <t>Fun[2]</t>
    <phoneticPr fontId="1" type="noConversion"/>
  </si>
  <si>
    <t>PinIoTypeRegVal</t>
    <phoneticPr fontId="1" type="noConversion"/>
  </si>
  <si>
    <t>PinStateRegVal</t>
    <phoneticPr fontId="1" type="noConversion"/>
  </si>
  <si>
    <t>Pick on here!</t>
    <phoneticPr fontId="1" type="noConversion"/>
  </si>
  <si>
    <t>sdio1_hs_sel</t>
  </si>
  <si>
    <t>sdio0_hs_sel</t>
  </si>
  <si>
    <t>dmic_clk</t>
  </si>
  <si>
    <t>dmic_dat</t>
  </si>
  <si>
    <t>dmic_dat_out</t>
  </si>
  <si>
    <t xml:space="preserve"> nand_wp</t>
  </si>
  <si>
    <t>sdio0_clk</t>
  </si>
  <si>
    <t>sdio0_cmd</t>
  </si>
  <si>
    <t>sdio0_d[0]</t>
  </si>
  <si>
    <t>sdio0_d[1]</t>
  </si>
  <si>
    <t>sdio0_d[2]</t>
  </si>
  <si>
    <t>sdio0_d[3]</t>
  </si>
  <si>
    <t>sdio0_cd</t>
  </si>
  <si>
    <t>sdio0_wp</t>
  </si>
  <si>
    <t>sdio0_reset</t>
  </si>
  <si>
    <t>sdio1_d[0]</t>
  </si>
  <si>
    <t>sdio1_d[1]</t>
  </si>
  <si>
    <t>sdio1_d[2]</t>
  </si>
  <si>
    <t>sdio1_d[3]</t>
  </si>
  <si>
    <t>sdio1_clk</t>
  </si>
  <si>
    <t>sdio1_cmd</t>
  </si>
  <si>
    <t>sdio1_cd</t>
  </si>
  <si>
    <t>sdio1_wp</t>
  </si>
  <si>
    <t>ehci_app_prt_ovcurr0</t>
    <phoneticPr fontId="1" type="noConversion"/>
  </si>
  <si>
    <t>Out0</t>
  </si>
  <si>
    <t>RMII_enet_txen</t>
    <phoneticPr fontId="1" type="noConversion"/>
  </si>
  <si>
    <t>RMII_enet_txd_0</t>
    <phoneticPr fontId="1" type="noConversion"/>
  </si>
  <si>
    <t>RMII_enet_txd_1</t>
    <phoneticPr fontId="1" type="noConversion"/>
  </si>
  <si>
    <t>RMII_enet_rxd_0</t>
    <phoneticPr fontId="1" type="noConversion"/>
  </si>
  <si>
    <t>RMII_enet_rxd_1</t>
    <phoneticPr fontId="1" type="noConversion"/>
  </si>
  <si>
    <t>RMII_enet_rxdv</t>
    <phoneticPr fontId="1" type="noConversion"/>
  </si>
  <si>
    <t>RMII_enet_mdc</t>
    <phoneticPr fontId="1" type="noConversion"/>
  </si>
  <si>
    <t>RMII_enet_mdio</t>
    <phoneticPr fontId="1" type="noConversion"/>
  </si>
  <si>
    <t>RMII_enet_ptp_pps_o</t>
    <phoneticPr fontId="1" type="noConversion"/>
  </si>
  <si>
    <t>RMII_enet_ref_clk</t>
    <phoneticPr fontId="1" type="noConversion"/>
  </si>
  <si>
    <t>RMII_enet_2nd_ref_clk</t>
    <phoneticPr fontId="1" type="noConversion"/>
  </si>
  <si>
    <t>RMII_enet_ext_osc_clk</t>
    <phoneticPr fontId="1" type="noConversion"/>
  </si>
  <si>
    <t>RGMII_enet_txen</t>
    <phoneticPr fontId="1" type="noConversion"/>
  </si>
  <si>
    <t>RGMII_enet_txd_0</t>
    <phoneticPr fontId="1" type="noConversion"/>
  </si>
  <si>
    <t>RGMII_enet_txd_1</t>
    <phoneticPr fontId="1" type="noConversion"/>
  </si>
  <si>
    <t>RGMII_enet_txd_2</t>
    <phoneticPr fontId="1" type="noConversion"/>
  </si>
  <si>
    <t>RGMII_enet_txd_3</t>
    <phoneticPr fontId="1" type="noConversion"/>
  </si>
  <si>
    <t>RGMII_enet_rxd_0</t>
    <phoneticPr fontId="1" type="noConversion"/>
  </si>
  <si>
    <t>RGMII_enet_rxd_1</t>
    <phoneticPr fontId="1" type="noConversion"/>
  </si>
  <si>
    <t>RGMII_enet_rxd_2</t>
    <phoneticPr fontId="1" type="noConversion"/>
  </si>
  <si>
    <t>RGMII_enet_rxd_3</t>
    <phoneticPr fontId="1" type="noConversion"/>
  </si>
  <si>
    <t>RGMII_enet_rxdv</t>
    <phoneticPr fontId="1" type="noConversion"/>
  </si>
  <si>
    <t>RGMII_enet_mdc</t>
    <phoneticPr fontId="1" type="noConversion"/>
  </si>
  <si>
    <t>RGMII_enet_mdio</t>
    <phoneticPr fontId="1" type="noConversion"/>
  </si>
  <si>
    <t>RGMII_enet_ptp_pps_o</t>
    <phoneticPr fontId="1" type="noConversion"/>
  </si>
  <si>
    <t>RGMII_enet_clk_rx</t>
    <phoneticPr fontId="1" type="noConversion"/>
  </si>
  <si>
    <t>RGMII_enet_gtx_clk</t>
    <phoneticPr fontId="1" type="noConversion"/>
  </si>
  <si>
    <t>RGMII_enet_ext_osc_clk</t>
    <phoneticPr fontId="1" type="noConversion"/>
  </si>
  <si>
    <t>RGMII_enet_2nd_ref_clk</t>
    <phoneticPr fontId="1" type="noConversion"/>
  </si>
  <si>
    <t>Out1</t>
  </si>
  <si>
    <t>In</t>
  </si>
  <si>
    <t xml:space="preserve">            .PinPullFuncEnableRegVal = 0x00000000U,</t>
    <phoneticPr fontId="1" type="noConversion"/>
  </si>
  <si>
    <t xml:space="preserve">            .PinPullFuncTypeRegVal = 0x00000000U,</t>
    <phoneticPr fontId="1" type="noConversion"/>
  </si>
  <si>
    <t xml:space="preserve">            .PinPullFuncEnableRegVal =0x00000000U,</t>
    <phoneticPr fontId="1" type="noConversion"/>
  </si>
  <si>
    <t xml:space="preserve">            .PinPullFuncTypeRegVal = 0x00000000U,</t>
    <phoneticPr fontId="1" type="noConversion"/>
  </si>
  <si>
    <t>Out0</t>
    <phoneticPr fontId="1" type="noConversion"/>
  </si>
  <si>
    <t>ehci_app_prt_ovcurr0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</si>
</sst>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67"/>
  <sheetViews>
    <sheetView tabSelected="1" zoomScale="90" zoomScaleNormal="90" workbookViewId="0">
      <selection activeCell="O90" sqref="O90"/>
    </sheetView>
  </sheetViews>
  <sheetFormatPr defaultRowHeight="15.75" x14ac:dyDescent="0.25"/>
  <cols>
    <col min="1" max="1" width="4.42578125" customWidth="1"/>
    <col min="3" max="4" width="9.140625" style="1"/>
    <col min="5" max="5" width="17.85546875" style="1" customWidth="1"/>
    <col min="6" max="7" width="12.85546875" style="1" customWidth="1"/>
    <col min="8" max="8" width="12.85546875" customWidth="1"/>
    <col min="9" max="9" width="17.85546875" style="2" customWidth="1"/>
    <col min="10" max="12" width="20.140625" style="2" customWidth="1"/>
    <col min="13" max="13" width="20.140625" style="3" customWidth="1"/>
    <col min="14" max="14" width="5.28515625" customWidth="1"/>
    <col min="15" max="15" width="106.5703125" customWidth="1"/>
    <col min="16" max="16" width="124" customWidth="1"/>
    <col min="17" max="21" width="8.85546875" style="1" customWidth="1"/>
    <col min="22" max="22" width="12.5703125" customWidth="1"/>
    <col min="27" max="35" width="9.140625" style="31"/>
  </cols>
  <sheetData>
    <row r="2" spans="2:33" x14ac:dyDescent="0.25">
      <c r="C2" s="4"/>
      <c r="D2" s="4"/>
      <c r="E2" s="11" t="s">
        <v>211</v>
      </c>
      <c r="F2" s="4"/>
      <c r="G2" s="4"/>
      <c r="I2" s="5"/>
      <c r="J2" s="5"/>
      <c r="K2" s="5"/>
      <c r="L2" s="5"/>
      <c r="M2" s="6"/>
    </row>
    <row r="3" spans="2:33" ht="31.5" x14ac:dyDescent="0.25">
      <c r="B3" s="27" t="s">
        <v>198</v>
      </c>
      <c r="C3" s="27" t="s">
        <v>203</v>
      </c>
      <c r="D3" s="27" t="s">
        <v>204</v>
      </c>
      <c r="E3" s="32" t="s">
        <v>196</v>
      </c>
      <c r="F3" s="35" t="s">
        <v>195</v>
      </c>
      <c r="G3" s="35"/>
      <c r="H3" s="35"/>
      <c r="I3" s="28" t="s">
        <v>146</v>
      </c>
      <c r="J3" s="28" t="s">
        <v>147</v>
      </c>
      <c r="K3" s="28" t="s">
        <v>148</v>
      </c>
      <c r="L3" s="28" t="s">
        <v>149</v>
      </c>
      <c r="M3" s="28" t="s">
        <v>150</v>
      </c>
      <c r="O3" s="7" t="s">
        <v>171</v>
      </c>
      <c r="Q3" s="1" t="s">
        <v>206</v>
      </c>
      <c r="R3" s="1" t="s">
        <v>207</v>
      </c>
      <c r="S3" s="1" t="s">
        <v>208</v>
      </c>
      <c r="T3" s="2" t="s">
        <v>209</v>
      </c>
      <c r="U3" s="2" t="s">
        <v>210</v>
      </c>
    </row>
    <row r="4" spans="2:33" x14ac:dyDescent="0.25">
      <c r="B4" s="34" t="s">
        <v>199</v>
      </c>
      <c r="C4" s="29">
        <v>0</v>
      </c>
      <c r="D4" s="29">
        <v>0</v>
      </c>
      <c r="E4" s="10" t="s">
        <v>236</v>
      </c>
      <c r="F4" s="8" t="s">
        <v>192</v>
      </c>
      <c r="G4" s="8" t="s">
        <v>193</v>
      </c>
      <c r="H4" s="8" t="s">
        <v>194</v>
      </c>
      <c r="I4" s="9" t="s">
        <v>57</v>
      </c>
      <c r="J4" s="9"/>
      <c r="K4" s="9" t="s">
        <v>58</v>
      </c>
      <c r="L4" s="9"/>
      <c r="M4" s="9"/>
      <c r="O4" s="7" t="s">
        <v>172</v>
      </c>
      <c r="Q4" s="1">
        <f>IF(E4=I4,2^C4,IF(E4=J4,0,IF(E4=K4,2^C4,IF(E4=L4,0,IF(E4=M4,2^C4,0)))))</f>
        <v>0</v>
      </c>
      <c r="R4" s="1">
        <f>IF(E4=I4,0,IF(E4=J4,2^C4,IF(E4=K4,2^C4,IF(E4=L4,0,IF(E4=M4,0,0)))))</f>
        <v>0</v>
      </c>
      <c r="S4" s="1">
        <f>IF(E4=I4,0,IF(E4=J4,0,IF(E4=K4,0,IF(E4=L4,2^C4,IF(E4=M4,2^C4,0)))))</f>
        <v>0</v>
      </c>
      <c r="T4" s="1">
        <f>IF(OR(E4=G4,E4=H4),2^C4,0)</f>
        <v>1</v>
      </c>
      <c r="U4" s="1">
        <f>IF(E4=H4,2^C4,0)</f>
        <v>0</v>
      </c>
      <c r="AA4" s="12" t="s">
        <v>192</v>
      </c>
      <c r="AB4" s="12" t="s">
        <v>193</v>
      </c>
      <c r="AC4" s="12" t="s">
        <v>194</v>
      </c>
      <c r="AD4" s="12" t="s">
        <v>57</v>
      </c>
      <c r="AE4" s="12" t="s">
        <v>58</v>
      </c>
    </row>
    <row r="5" spans="2:33" x14ac:dyDescent="0.25">
      <c r="B5" s="34"/>
      <c r="C5" s="29">
        <v>1</v>
      </c>
      <c r="D5" s="29">
        <v>1</v>
      </c>
      <c r="E5" s="10" t="s">
        <v>63</v>
      </c>
      <c r="F5" s="8" t="s">
        <v>192</v>
      </c>
      <c r="G5" s="8" t="s">
        <v>193</v>
      </c>
      <c r="H5" s="8" t="s">
        <v>194</v>
      </c>
      <c r="I5" s="9" t="s">
        <v>6</v>
      </c>
      <c r="J5" s="9" t="s">
        <v>59</v>
      </c>
      <c r="K5" s="9" t="s">
        <v>63</v>
      </c>
      <c r="L5" s="9" t="s">
        <v>54</v>
      </c>
      <c r="M5" s="9"/>
      <c r="O5" s="7" t="s">
        <v>173</v>
      </c>
      <c r="Q5" s="1">
        <f>IF(E5=I5,2^C5,IF(E5=J5,0,IF(E5=K5,2^C5,IF(E5=L5,0,IF(E5=M5,2^C5,0)))))</f>
        <v>2</v>
      </c>
      <c r="R5" s="1">
        <f>IF(E5=I5,0,IF(E5=J5,2^C5,IF(E5=K5,2^C5,IF(E5=L5,0,IF(E5=M5,0,0)))))</f>
        <v>2</v>
      </c>
      <c r="S5" s="1">
        <f>IF(E5=I5,0,IF(E5=J5,0,IF(E5=K5,0,IF(E5=L5,2^C5,IF(E5=M5,2^C5,0)))))</f>
        <v>0</v>
      </c>
      <c r="T5" s="1">
        <f>IF(OR(E5=G5,E5=H5),2^C5,0)</f>
        <v>0</v>
      </c>
      <c r="U5" s="1">
        <f>IF(E5=H5,2^C5,0)</f>
        <v>0</v>
      </c>
      <c r="AA5" s="12" t="s">
        <v>192</v>
      </c>
      <c r="AB5" s="12" t="s">
        <v>193</v>
      </c>
      <c r="AC5" s="12" t="s">
        <v>194</v>
      </c>
      <c r="AD5" s="12" t="s">
        <v>6</v>
      </c>
      <c r="AE5" s="12" t="s">
        <v>59</v>
      </c>
      <c r="AF5" s="12" t="s">
        <v>63</v>
      </c>
      <c r="AG5" s="12" t="s">
        <v>54</v>
      </c>
    </row>
    <row r="6" spans="2:33" x14ac:dyDescent="0.25">
      <c r="B6" s="34"/>
      <c r="C6" s="29">
        <v>2</v>
      </c>
      <c r="D6" s="29">
        <v>2</v>
      </c>
      <c r="E6" s="10" t="s">
        <v>64</v>
      </c>
      <c r="F6" s="8" t="s">
        <v>192</v>
      </c>
      <c r="G6" s="8" t="s">
        <v>193</v>
      </c>
      <c r="H6" s="8" t="s">
        <v>194</v>
      </c>
      <c r="I6" s="9" t="s">
        <v>7</v>
      </c>
      <c r="J6" s="9" t="s">
        <v>61</v>
      </c>
      <c r="K6" s="9" t="s">
        <v>64</v>
      </c>
      <c r="L6" s="9" t="s">
        <v>56</v>
      </c>
      <c r="M6" s="9"/>
      <c r="O6" s="7" t="s">
        <v>174</v>
      </c>
      <c r="Q6" s="1">
        <f>IF(E6=I6,2^C6,IF(E6=J6,0,IF(E6=K6,2^C6,IF(E6=L6,0,IF(E6=M6,2^C6,0)))))</f>
        <v>4</v>
      </c>
      <c r="R6" s="1">
        <f>IF(E6=I6,0,IF(E6=J6,2^C6,IF(E6=K6,2^C6,IF(E6=L6,0,IF(E6=M6,0,0)))))</f>
        <v>4</v>
      </c>
      <c r="S6" s="1">
        <f>IF(E6=I6,0,IF(E6=J6,0,IF(E6=K6,0,IF(E6=L6,2^C6,IF(E6=M6,2^C6,0)))))</f>
        <v>0</v>
      </c>
      <c r="T6" s="1">
        <f>IF(OR(E6=G6,E6=H6),2^C6,0)</f>
        <v>0</v>
      </c>
      <c r="U6" s="1">
        <f>IF(E6=H6,2^C6,0)</f>
        <v>0</v>
      </c>
      <c r="AA6" s="12" t="s">
        <v>192</v>
      </c>
      <c r="AB6" s="12" t="s">
        <v>193</v>
      </c>
      <c r="AC6" s="12" t="s">
        <v>194</v>
      </c>
      <c r="AD6" s="12" t="s">
        <v>7</v>
      </c>
      <c r="AE6" s="12" t="s">
        <v>61</v>
      </c>
      <c r="AF6" s="12" t="s">
        <v>64</v>
      </c>
      <c r="AG6" s="12" t="s">
        <v>56</v>
      </c>
    </row>
    <row r="7" spans="2:33" x14ac:dyDescent="0.25">
      <c r="B7" s="34"/>
      <c r="C7" s="29">
        <v>3</v>
      </c>
      <c r="D7" s="29">
        <v>3</v>
      </c>
      <c r="E7" s="10" t="s">
        <v>8</v>
      </c>
      <c r="F7" s="8" t="s">
        <v>192</v>
      </c>
      <c r="G7" s="8" t="s">
        <v>193</v>
      </c>
      <c r="H7" s="8" t="s">
        <v>194</v>
      </c>
      <c r="I7" s="9" t="s">
        <v>8</v>
      </c>
      <c r="J7" s="9" t="s">
        <v>52</v>
      </c>
      <c r="K7" s="9"/>
      <c r="L7" s="9"/>
      <c r="M7" s="9"/>
      <c r="O7" s="7" t="str">
        <f>"                [0] = 0x"&amp;DEC2HEX(SUM(Q4:Q35),8)&amp;"U,                  /* GPIO pin [31:0]: GPIO(0) or Alternate functions */"</f>
        <v xml:space="preserve">                [0] = 0xF9C7E3FEU,                  /* GPIO pin [31:0]: GPIO(0) or Alternate functions */</v>
      </c>
      <c r="Q7" s="1">
        <f>IF(E7=I7,2^C7,IF(E7=J7,0,IF(E7=K7,2^C7,IF(E7=L7,0,IF(E7=M7,2^C7,0)))))</f>
        <v>8</v>
      </c>
      <c r="R7" s="1">
        <f>IF(E7=I7,0,IF(E7=J7,2^C7,IF(E7=K7,2^C7,IF(E7=L7,0,IF(E7=M7,0,0)))))</f>
        <v>0</v>
      </c>
      <c r="S7" s="1">
        <f>IF(E7=I7,0,IF(E7=J7,0,IF(E7=K7,0,IF(E7=L7,2^C7,IF(E7=M7,2^C7,0)))))</f>
        <v>0</v>
      </c>
      <c r="T7" s="1">
        <f>IF(OR(E7=G7,E7=H7),2^C7,0)</f>
        <v>0</v>
      </c>
      <c r="U7" s="1">
        <f>IF(E7=H7,2^C7,0)</f>
        <v>0</v>
      </c>
      <c r="AA7" s="12" t="s">
        <v>192</v>
      </c>
      <c r="AB7" s="12" t="s">
        <v>193</v>
      </c>
      <c r="AC7" s="12" t="s">
        <v>194</v>
      </c>
      <c r="AD7" s="12" t="s">
        <v>8</v>
      </c>
      <c r="AE7" s="12" t="s">
        <v>52</v>
      </c>
    </row>
    <row r="8" spans="2:33" x14ac:dyDescent="0.25">
      <c r="B8" s="34"/>
      <c r="C8" s="29">
        <v>4</v>
      </c>
      <c r="D8" s="29">
        <v>4</v>
      </c>
      <c r="E8" s="10" t="s">
        <v>67</v>
      </c>
      <c r="F8" s="8" t="s">
        <v>192</v>
      </c>
      <c r="G8" s="8" t="s">
        <v>193</v>
      </c>
      <c r="H8" s="8" t="s">
        <v>194</v>
      </c>
      <c r="I8" s="9" t="s">
        <v>67</v>
      </c>
      <c r="J8" s="9" t="s">
        <v>2</v>
      </c>
      <c r="K8" s="9" t="s">
        <v>44</v>
      </c>
      <c r="L8" s="9"/>
      <c r="M8" s="9"/>
      <c r="O8" s="7" t="str">
        <f>"                [1] = 0x"&amp;DEC2HEX(SUM(R4:R35),8)&amp;"U,                  /* GPIO pin [31:0]: GPIO(0) or Alternate functions */"</f>
        <v xml:space="preserve">                [1] = 0x00001A06U,                  /* GPIO pin [31:0]: GPIO(0) or Alternate functions */</v>
      </c>
      <c r="Q8" s="1">
        <f>IF(E8=I8,2^C8,IF(E8=J8,0,IF(E8=K8,2^C8,IF(E8=L8,0,IF(E8=M8,2^C8,0)))))</f>
        <v>16</v>
      </c>
      <c r="R8" s="1">
        <f>IF(E8=I8,0,IF(E8=J8,2^C8,IF(E8=K8,2^C8,IF(E8=L8,0,IF(E8=M8,0,0)))))</f>
        <v>0</v>
      </c>
      <c r="S8" s="1">
        <f>IF(E8=I8,0,IF(E8=J8,0,IF(E8=K8,0,IF(E8=L8,2^C8,IF(E8=M8,2^C8,0)))))</f>
        <v>0</v>
      </c>
      <c r="T8" s="1">
        <f>IF(OR(E8=G8,E8=H8),2^C8,0)</f>
        <v>0</v>
      </c>
      <c r="U8" s="1">
        <f>IF(E8=H8,2^C8,0)</f>
        <v>0</v>
      </c>
      <c r="AA8" s="12" t="s">
        <v>192</v>
      </c>
      <c r="AB8" s="12" t="s">
        <v>193</v>
      </c>
      <c r="AC8" s="12" t="s">
        <v>194</v>
      </c>
      <c r="AD8" s="12" t="s">
        <v>67</v>
      </c>
      <c r="AE8" s="12" t="s">
        <v>2</v>
      </c>
      <c r="AF8" s="12" t="s">
        <v>44</v>
      </c>
    </row>
    <row r="9" spans="2:33" x14ac:dyDescent="0.25">
      <c r="B9" s="34"/>
      <c r="C9" s="29">
        <v>5</v>
      </c>
      <c r="D9" s="29">
        <v>5</v>
      </c>
      <c r="E9" s="10" t="s">
        <v>68</v>
      </c>
      <c r="F9" s="8" t="s">
        <v>192</v>
      </c>
      <c r="G9" s="8" t="s">
        <v>193</v>
      </c>
      <c r="H9" s="8" t="s">
        <v>194</v>
      </c>
      <c r="I9" s="9" t="s">
        <v>68</v>
      </c>
      <c r="J9" s="9"/>
      <c r="K9" s="9" t="s">
        <v>46</v>
      </c>
      <c r="L9" s="9"/>
      <c r="M9" s="9"/>
      <c r="O9" s="7" t="str">
        <f>"                [2] = 0x"&amp;DEC2HEX(SUM(S4:S35),8)&amp;"U,                  /* GPIO pin [31:0]: GPIO(0) or Alternate functions */"</f>
        <v xml:space="preserve">                [2] = 0x06000000U,                  /* GPIO pin [31:0]: GPIO(0) or Alternate functions */</v>
      </c>
      <c r="Q9" s="1">
        <f>IF(E9=I9,2^C9,IF(E9=J9,0,IF(E9=K9,2^C9,IF(E9=L9,0,IF(E9=M9,2^C9,0)))))</f>
        <v>32</v>
      </c>
      <c r="R9" s="1">
        <f>IF(E9=I9,0,IF(E9=J9,2^C9,IF(E9=K9,2^C9,IF(E9=L9,0,IF(E9=M9,0,0)))))</f>
        <v>0</v>
      </c>
      <c r="S9" s="1">
        <f>IF(E9=I9,0,IF(E9=J9,0,IF(E9=K9,0,IF(E9=L9,2^C9,IF(E9=M9,2^C9,0)))))</f>
        <v>0</v>
      </c>
      <c r="T9" s="1">
        <f>IF(OR(E9=G9,E9=H9),2^C9,0)</f>
        <v>0</v>
      </c>
      <c r="U9" s="1">
        <f>IF(E9=H9,2^C9,0)</f>
        <v>0</v>
      </c>
      <c r="AA9" s="12" t="s">
        <v>192</v>
      </c>
      <c r="AB9" s="12" t="s">
        <v>193</v>
      </c>
      <c r="AC9" s="12" t="s">
        <v>194</v>
      </c>
      <c r="AD9" s="12" t="s">
        <v>68</v>
      </c>
      <c r="AE9" s="12" t="s">
        <v>46</v>
      </c>
    </row>
    <row r="10" spans="2:33" x14ac:dyDescent="0.25">
      <c r="B10" s="34"/>
      <c r="C10" s="29">
        <v>6</v>
      </c>
      <c r="D10" s="29">
        <v>6</v>
      </c>
      <c r="E10" s="10" t="s">
        <v>69</v>
      </c>
      <c r="F10" s="8" t="s">
        <v>192</v>
      </c>
      <c r="G10" s="8" t="s">
        <v>193</v>
      </c>
      <c r="H10" s="8" t="s">
        <v>194</v>
      </c>
      <c r="I10" s="9" t="s">
        <v>69</v>
      </c>
      <c r="J10" s="9" t="s">
        <v>0</v>
      </c>
      <c r="K10" s="9" t="s">
        <v>48</v>
      </c>
      <c r="L10" s="9"/>
      <c r="M10" s="9"/>
      <c r="O10" s="7" t="s">
        <v>175</v>
      </c>
      <c r="Q10" s="1">
        <f>IF(E10=I10,2^C10,IF(E10=J10,0,IF(E10=K10,2^C10,IF(E10=L10,0,IF(E10=M10,2^C10,0)))))</f>
        <v>64</v>
      </c>
      <c r="R10" s="1">
        <f>IF(E10=I10,0,IF(E10=J10,2^C10,IF(E10=K10,2^C10,IF(E10=L10,0,IF(E10=M10,0,0)))))</f>
        <v>0</v>
      </c>
      <c r="S10" s="1">
        <f>IF(E10=I10,0,IF(E10=J10,0,IF(E10=K10,0,IF(E10=L10,2^C10,IF(E10=M10,2^C10,0)))))</f>
        <v>0</v>
      </c>
      <c r="T10" s="1">
        <f>IF(OR(E10=G10,E10=H10),2^C10,0)</f>
        <v>0</v>
      </c>
      <c r="U10" s="1">
        <f>IF(E10=H10,2^C10,0)</f>
        <v>0</v>
      </c>
      <c r="AA10" s="12" t="s">
        <v>192</v>
      </c>
      <c r="AB10" s="12" t="s">
        <v>193</v>
      </c>
      <c r="AC10" s="12" t="s">
        <v>194</v>
      </c>
      <c r="AD10" s="12" t="s">
        <v>69</v>
      </c>
      <c r="AE10" s="12" t="s">
        <v>0</v>
      </c>
      <c r="AF10" s="12" t="s">
        <v>48</v>
      </c>
    </row>
    <row r="11" spans="2:33" x14ac:dyDescent="0.25">
      <c r="B11" s="34"/>
      <c r="C11" s="29">
        <v>7</v>
      </c>
      <c r="D11" s="29">
        <v>7</v>
      </c>
      <c r="E11" s="10" t="s">
        <v>70</v>
      </c>
      <c r="F11" s="8" t="s">
        <v>192</v>
      </c>
      <c r="G11" s="8" t="s">
        <v>193</v>
      </c>
      <c r="H11" s="8" t="s">
        <v>194</v>
      </c>
      <c r="I11" s="9" t="s">
        <v>70</v>
      </c>
      <c r="J11" s="9" t="s">
        <v>1</v>
      </c>
      <c r="K11" s="9" t="s">
        <v>50</v>
      </c>
      <c r="L11" s="9"/>
      <c r="M11" s="9"/>
      <c r="O11" s="7" t="str">
        <f>"            .PinIoTypeRegVal = 0x"&amp;DEC2HEX(SUM(T4:T35),8)&amp;"U,         /* GPIO pin [31:0]: Input(0) or Output(1) pin */"</f>
        <v xml:space="preserve">            .PinIoTypeRegVal = 0x00380401U,         /* GPIO pin [31:0]: Input(0) or Output(1) pin */</v>
      </c>
      <c r="Q11" s="1">
        <f>IF(E11=I11,2^C11,IF(E11=J11,0,IF(E11=K11,2^C11,IF(E11=L11,0,IF(E11=M11,2^C11,0)))))</f>
        <v>128</v>
      </c>
      <c r="R11" s="1">
        <f>IF(E11=I11,0,IF(E11=J11,2^C11,IF(E11=K11,2^C11,IF(E11=L11,0,IF(E11=M11,0,0)))))</f>
        <v>0</v>
      </c>
      <c r="S11" s="1">
        <f>IF(E11=I11,0,IF(E11=J11,0,IF(E11=K11,0,IF(E11=L11,2^C11,IF(E11=M11,2^C11,0)))))</f>
        <v>0</v>
      </c>
      <c r="T11" s="1">
        <f>IF(OR(E11=G11,E11=H11),2^C11,0)</f>
        <v>0</v>
      </c>
      <c r="U11" s="1">
        <f>IF(E11=H11,2^C11,0)</f>
        <v>0</v>
      </c>
      <c r="AA11" s="12" t="s">
        <v>192</v>
      </c>
      <c r="AB11" s="12" t="s">
        <v>193</v>
      </c>
      <c r="AC11" s="12" t="s">
        <v>194</v>
      </c>
      <c r="AD11" s="12" t="s">
        <v>70</v>
      </c>
      <c r="AE11" s="12" t="s">
        <v>1</v>
      </c>
      <c r="AF11" s="12" t="s">
        <v>50</v>
      </c>
    </row>
    <row r="12" spans="2:33" x14ac:dyDescent="0.25">
      <c r="B12" s="34"/>
      <c r="C12" s="29">
        <v>8</v>
      </c>
      <c r="D12" s="29">
        <v>8</v>
      </c>
      <c r="E12" s="10" t="s">
        <v>71</v>
      </c>
      <c r="F12" s="8" t="s">
        <v>192</v>
      </c>
      <c r="G12" s="8" t="s">
        <v>193</v>
      </c>
      <c r="H12" s="8" t="s">
        <v>194</v>
      </c>
      <c r="I12" s="9" t="s">
        <v>71</v>
      </c>
      <c r="J12" s="9" t="s">
        <v>3</v>
      </c>
      <c r="K12" s="9" t="s">
        <v>52</v>
      </c>
      <c r="L12" s="9"/>
      <c r="M12" s="9"/>
      <c r="O12" s="7" t="s">
        <v>176</v>
      </c>
      <c r="Q12" s="1">
        <f>IF(E12=I12,2^C12,IF(E12=J12,0,IF(E12=K12,2^C12,IF(E12=L12,0,IF(E12=M12,2^C12,0)))))</f>
        <v>256</v>
      </c>
      <c r="R12" s="1">
        <f>IF(E12=I12,0,IF(E12=J12,2^C12,IF(E12=K12,2^C12,IF(E12=L12,0,IF(E12=M12,0,0)))))</f>
        <v>0</v>
      </c>
      <c r="S12" s="1">
        <f>IF(E12=I12,0,IF(E12=J12,0,IF(E12=K12,0,IF(E12=L12,2^C12,IF(E12=M12,2^C12,0)))))</f>
        <v>0</v>
      </c>
      <c r="T12" s="1">
        <f>IF(OR(E12=G12,E12=H12),2^C12,0)</f>
        <v>0</v>
      </c>
      <c r="U12" s="1">
        <f>IF(E12=H12,2^C12,0)</f>
        <v>0</v>
      </c>
      <c r="AA12" s="12" t="s">
        <v>192</v>
      </c>
      <c r="AB12" s="12" t="s">
        <v>193</v>
      </c>
      <c r="AC12" s="12" t="s">
        <v>194</v>
      </c>
      <c r="AD12" s="12" t="s">
        <v>71</v>
      </c>
      <c r="AE12" s="12" t="s">
        <v>3</v>
      </c>
      <c r="AF12" s="12" t="s">
        <v>52</v>
      </c>
    </row>
    <row r="13" spans="2:33" x14ac:dyDescent="0.25">
      <c r="B13" s="34"/>
      <c r="C13" s="29">
        <v>9</v>
      </c>
      <c r="D13" s="29">
        <v>9</v>
      </c>
      <c r="E13" s="10" t="s">
        <v>73</v>
      </c>
      <c r="F13" s="8" t="s">
        <v>192</v>
      </c>
      <c r="G13" s="8" t="s">
        <v>193</v>
      </c>
      <c r="H13" s="8" t="s">
        <v>194</v>
      </c>
      <c r="I13" s="9" t="s">
        <v>72</v>
      </c>
      <c r="J13" s="9"/>
      <c r="K13" s="9" t="s">
        <v>73</v>
      </c>
      <c r="L13" s="9"/>
      <c r="M13" s="9"/>
      <c r="O13" s="7" t="str">
        <f>"            .PinStateRegVal = 0x"&amp;DEC2HEX(SUM(U4:U35),8)&amp;"U,          /* GPIO pin [31:0]: Low(0) or High(1) pin state */"</f>
        <v xml:space="preserve">            .PinStateRegVal = 0x00000000U,          /* GPIO pin [31:0]: Low(0) or High(1) pin state */</v>
      </c>
      <c r="Q13" s="1">
        <f>IF(E13=I13,2^C13,IF(E13=J13,0,IF(E13=K13,2^C13,IF(E13=L13,0,IF(E13=M13,2^C13,0)))))</f>
        <v>512</v>
      </c>
      <c r="R13" s="1">
        <f>IF(E13=I13,0,IF(E13=J13,2^C13,IF(E13=K13,2^C13,IF(E13=L13,0,IF(E13=M13,0,0)))))</f>
        <v>512</v>
      </c>
      <c r="S13" s="1">
        <f>IF(E13=I13,0,IF(E13=J13,0,IF(E13=K13,0,IF(E13=L13,2^C13,IF(E13=M13,2^C13,0)))))</f>
        <v>0</v>
      </c>
      <c r="T13" s="1">
        <f>IF(OR(E13=G13,E13=H13),2^C13,0)</f>
        <v>0</v>
      </c>
      <c r="U13" s="1">
        <f>IF(E13=H13,2^C13,0)</f>
        <v>0</v>
      </c>
      <c r="AA13" s="12" t="s">
        <v>192</v>
      </c>
      <c r="AB13" s="12" t="s">
        <v>193</v>
      </c>
      <c r="AC13" s="12" t="s">
        <v>194</v>
      </c>
      <c r="AD13" s="12" t="s">
        <v>72</v>
      </c>
      <c r="AE13" s="12" t="s">
        <v>73</v>
      </c>
    </row>
    <row r="14" spans="2:33" x14ac:dyDescent="0.25">
      <c r="B14" s="34"/>
      <c r="C14" s="29">
        <v>10</v>
      </c>
      <c r="D14" s="29">
        <v>10</v>
      </c>
      <c r="E14" s="10" t="s">
        <v>236</v>
      </c>
      <c r="F14" s="8" t="s">
        <v>192</v>
      </c>
      <c r="G14" s="8" t="s">
        <v>193</v>
      </c>
      <c r="H14" s="8" t="s">
        <v>194</v>
      </c>
      <c r="I14" s="9" t="s">
        <v>74</v>
      </c>
      <c r="J14" s="9"/>
      <c r="K14" s="9" t="s">
        <v>75</v>
      </c>
      <c r="L14" s="9"/>
      <c r="M14" s="9"/>
      <c r="O14" s="7" t="s">
        <v>177</v>
      </c>
      <c r="Q14" s="1">
        <f>IF(E14=I14,2^C14,IF(E14=J14,0,IF(E14=K14,2^C14,IF(E14=L14,0,IF(E14=M14,2^C14,0)))))</f>
        <v>0</v>
      </c>
      <c r="R14" s="1">
        <f>IF(E14=I14,0,IF(E14=J14,2^C14,IF(E14=K14,2^C14,IF(E14=L14,0,IF(E14=M14,0,0)))))</f>
        <v>0</v>
      </c>
      <c r="S14" s="1">
        <f>IF(E14=I14,0,IF(E14=J14,0,IF(E14=K14,0,IF(E14=L14,2^C14,IF(E14=M14,2^C14,0)))))</f>
        <v>0</v>
      </c>
      <c r="T14" s="1">
        <f>IF(OR(E14=G14,E14=H14),2^C14,0)</f>
        <v>1024</v>
      </c>
      <c r="U14" s="1">
        <f>IF(E14=H14,2^C14,0)</f>
        <v>0</v>
      </c>
      <c r="AA14" s="12" t="s">
        <v>192</v>
      </c>
      <c r="AB14" s="12" t="s">
        <v>193</v>
      </c>
      <c r="AC14" s="12" t="s">
        <v>194</v>
      </c>
      <c r="AD14" s="12" t="s">
        <v>74</v>
      </c>
      <c r="AE14" s="12" t="s">
        <v>75</v>
      </c>
    </row>
    <row r="15" spans="2:33" x14ac:dyDescent="0.25">
      <c r="B15" s="34"/>
      <c r="C15" s="29">
        <v>11</v>
      </c>
      <c r="D15" s="29">
        <v>11</v>
      </c>
      <c r="E15" s="10" t="s">
        <v>4</v>
      </c>
      <c r="F15" s="8" t="s">
        <v>192</v>
      </c>
      <c r="G15" s="8" t="s">
        <v>193</v>
      </c>
      <c r="H15" s="8" t="s">
        <v>194</v>
      </c>
      <c r="I15" s="9" t="s">
        <v>76</v>
      </c>
      <c r="J15" s="9" t="s">
        <v>4</v>
      </c>
      <c r="K15" s="9" t="s">
        <v>77</v>
      </c>
      <c r="L15" s="9"/>
      <c r="M15" s="9"/>
      <c r="O15" s="7" t="s">
        <v>178</v>
      </c>
      <c r="Q15" s="1">
        <f>IF(E15=I15,2^C15,IF(E15=J15,0,IF(E15=K15,2^C15,IF(E15=L15,0,IF(E15=M15,2^C15,0)))))</f>
        <v>0</v>
      </c>
      <c r="R15" s="1">
        <f>IF(E15=I15,0,IF(E15=J15,2^C15,IF(E15=K15,2^C15,IF(E15=L15,0,IF(E15=M15,0,0)))))</f>
        <v>2048</v>
      </c>
      <c r="S15" s="1">
        <f>IF(E15=I15,0,IF(E15=J15,0,IF(E15=K15,0,IF(E15=L15,2^C15,IF(E15=M15,2^C15,0)))))</f>
        <v>0</v>
      </c>
      <c r="T15" s="1">
        <f>IF(OR(E15=G15,E15=H15),2^C15,0)</f>
        <v>0</v>
      </c>
      <c r="U15" s="1">
        <f>IF(E15=H15,2^C15,0)</f>
        <v>0</v>
      </c>
      <c r="AA15" s="12" t="s">
        <v>192</v>
      </c>
      <c r="AB15" s="12" t="s">
        <v>193</v>
      </c>
      <c r="AC15" s="12" t="s">
        <v>194</v>
      </c>
      <c r="AD15" s="12" t="s">
        <v>76</v>
      </c>
      <c r="AE15" s="12" t="s">
        <v>4</v>
      </c>
      <c r="AF15" s="12" t="s">
        <v>77</v>
      </c>
    </row>
    <row r="16" spans="2:33" x14ac:dyDescent="0.25">
      <c r="B16" s="34"/>
      <c r="C16" s="29">
        <v>12</v>
      </c>
      <c r="D16" s="29">
        <v>12</v>
      </c>
      <c r="E16" s="10" t="s">
        <v>5</v>
      </c>
      <c r="F16" s="8" t="s">
        <v>192</v>
      </c>
      <c r="G16" s="8" t="s">
        <v>193</v>
      </c>
      <c r="H16" s="8" t="s">
        <v>194</v>
      </c>
      <c r="I16" s="9" t="s">
        <v>78</v>
      </c>
      <c r="J16" s="9" t="s">
        <v>5</v>
      </c>
      <c r="K16" s="9" t="s">
        <v>79</v>
      </c>
      <c r="L16" s="9"/>
      <c r="M16" s="9"/>
      <c r="O16" s="7" t="s">
        <v>179</v>
      </c>
      <c r="Q16" s="1">
        <f>IF(E16=I16,2^C16,IF(E16=J16,0,IF(E16=K16,2^C16,IF(E16=L16,0,IF(E16=M16,2^C16,0)))))</f>
        <v>0</v>
      </c>
      <c r="R16" s="1">
        <f>IF(E16=I16,0,IF(E16=J16,2^C16,IF(E16=K16,2^C16,IF(E16=L16,0,IF(E16=M16,0,0)))))</f>
        <v>4096</v>
      </c>
      <c r="S16" s="1">
        <f>IF(E16=I16,0,IF(E16=J16,0,IF(E16=K16,0,IF(E16=L16,2^C16,IF(E16=M16,2^C16,0)))))</f>
        <v>0</v>
      </c>
      <c r="T16" s="1">
        <f>IF(OR(E16=G16,E16=H16),2^C16,0)</f>
        <v>0</v>
      </c>
      <c r="U16" s="1">
        <f>IF(E16=H16,2^C16,0)</f>
        <v>0</v>
      </c>
      <c r="AA16" s="12" t="s">
        <v>192</v>
      </c>
      <c r="AB16" s="12" t="s">
        <v>193</v>
      </c>
      <c r="AC16" s="12" t="s">
        <v>194</v>
      </c>
      <c r="AD16" s="12" t="s">
        <v>78</v>
      </c>
      <c r="AE16" s="12" t="s">
        <v>5</v>
      </c>
      <c r="AF16" s="12" t="s">
        <v>79</v>
      </c>
    </row>
    <row r="17" spans="2:33" x14ac:dyDescent="0.25">
      <c r="B17" s="34"/>
      <c r="C17" s="29">
        <v>13</v>
      </c>
      <c r="D17" s="29">
        <v>13</v>
      </c>
      <c r="E17" s="10" t="s">
        <v>80</v>
      </c>
      <c r="F17" s="8" t="s">
        <v>192</v>
      </c>
      <c r="G17" s="8" t="s">
        <v>193</v>
      </c>
      <c r="H17" s="8" t="s">
        <v>194</v>
      </c>
      <c r="I17" s="9" t="s">
        <v>80</v>
      </c>
      <c r="J17" s="9" t="s">
        <v>88</v>
      </c>
      <c r="K17" s="9" t="s">
        <v>81</v>
      </c>
      <c r="L17" s="9"/>
      <c r="M17" s="9"/>
      <c r="O17" s="7" t="s">
        <v>180</v>
      </c>
      <c r="Q17" s="1">
        <f>IF(E17=I17,2^C17,IF(E17=J17,0,IF(E17=K17,2^C17,IF(E17=L17,0,IF(E17=M17,2^C17,0)))))</f>
        <v>8192</v>
      </c>
      <c r="R17" s="1">
        <f>IF(E17=I17,0,IF(E17=J17,2^C17,IF(E17=K17,2^C17,IF(E17=L17,0,IF(E17=M17,0,0)))))</f>
        <v>0</v>
      </c>
      <c r="S17" s="1">
        <f>IF(E17=I17,0,IF(E17=J17,0,IF(E17=K17,0,IF(E17=L17,2^C17,IF(E17=M17,2^C17,0)))))</f>
        <v>0</v>
      </c>
      <c r="T17" s="1">
        <f>IF(OR(E17=G17,E17=H17),2^C17,0)</f>
        <v>0</v>
      </c>
      <c r="U17" s="1">
        <f>IF(E17=H17,2^C17,0)</f>
        <v>0</v>
      </c>
      <c r="AA17" s="12" t="s">
        <v>192</v>
      </c>
      <c r="AB17" s="12" t="s">
        <v>193</v>
      </c>
      <c r="AC17" s="12" t="s">
        <v>194</v>
      </c>
      <c r="AD17" s="12" t="s">
        <v>80</v>
      </c>
      <c r="AE17" s="12" t="s">
        <v>88</v>
      </c>
      <c r="AF17" s="12" t="s">
        <v>81</v>
      </c>
    </row>
    <row r="18" spans="2:33" x14ac:dyDescent="0.25">
      <c r="B18" s="34"/>
      <c r="C18" s="29">
        <v>14</v>
      </c>
      <c r="D18" s="29">
        <v>14</v>
      </c>
      <c r="E18" s="10" t="s">
        <v>82</v>
      </c>
      <c r="F18" s="8" t="s">
        <v>192</v>
      </c>
      <c r="G18" s="8" t="s">
        <v>193</v>
      </c>
      <c r="H18" s="8" t="s">
        <v>194</v>
      </c>
      <c r="I18" s="9" t="s">
        <v>82</v>
      </c>
      <c r="J18" s="9" t="s">
        <v>90</v>
      </c>
      <c r="K18" s="9" t="s">
        <v>83</v>
      </c>
      <c r="L18" s="9"/>
      <c r="M18" s="9"/>
      <c r="O18" s="7" t="s">
        <v>181</v>
      </c>
      <c r="Q18" s="1">
        <f>IF(E18=I18,2^C18,IF(E18=J18,0,IF(E18=K18,2^C18,IF(E18=L18,0,IF(E18=M18,2^C18,0)))))</f>
        <v>16384</v>
      </c>
      <c r="R18" s="1">
        <f>IF(E18=I18,0,IF(E18=J18,2^C18,IF(E18=K18,2^C18,IF(E18=L18,0,IF(E18=M18,0,0)))))</f>
        <v>0</v>
      </c>
      <c r="S18" s="1">
        <f>IF(E18=I18,0,IF(E18=J18,0,IF(E18=K18,0,IF(E18=L18,2^C18,IF(E18=M18,2^C18,0)))))</f>
        <v>0</v>
      </c>
      <c r="T18" s="1">
        <f>IF(OR(E18=G18,E18=H18),2^C18,0)</f>
        <v>0</v>
      </c>
      <c r="U18" s="1">
        <f>IF(E18=H18,2^C18,0)</f>
        <v>0</v>
      </c>
      <c r="AA18" s="12" t="s">
        <v>192</v>
      </c>
      <c r="AB18" s="12" t="s">
        <v>193</v>
      </c>
      <c r="AC18" s="12" t="s">
        <v>194</v>
      </c>
      <c r="AD18" s="12" t="s">
        <v>82</v>
      </c>
      <c r="AE18" s="12" t="s">
        <v>90</v>
      </c>
      <c r="AF18" s="12" t="s">
        <v>83</v>
      </c>
    </row>
    <row r="19" spans="2:33" x14ac:dyDescent="0.25">
      <c r="B19" s="34"/>
      <c r="C19" s="29">
        <v>15</v>
      </c>
      <c r="D19" s="29">
        <v>15</v>
      </c>
      <c r="E19" s="10" t="s">
        <v>85</v>
      </c>
      <c r="F19" s="8" t="s">
        <v>192</v>
      </c>
      <c r="G19" s="8" t="s">
        <v>193</v>
      </c>
      <c r="H19" s="8" t="s">
        <v>194</v>
      </c>
      <c r="I19" s="9" t="s">
        <v>85</v>
      </c>
      <c r="J19" s="9" t="s">
        <v>89</v>
      </c>
      <c r="K19" s="9" t="s">
        <v>63</v>
      </c>
      <c r="L19" s="9"/>
      <c r="M19" s="9"/>
      <c r="O19" s="7" t="s">
        <v>182</v>
      </c>
      <c r="Q19" s="1">
        <f>IF(E19=I19,2^C19,IF(E19=J19,0,IF(E19=K19,2^C19,IF(E19=L19,0,IF(E19=M19,2^C19,0)))))</f>
        <v>32768</v>
      </c>
      <c r="R19" s="1">
        <f>IF(E19=I19,0,IF(E19=J19,2^C19,IF(E19=K19,2^C19,IF(E19=L19,0,IF(E19=M19,0,0)))))</f>
        <v>0</v>
      </c>
      <c r="S19" s="1">
        <f>IF(E19=I19,0,IF(E19=J19,0,IF(E19=K19,0,IF(E19=L19,2^C19,IF(E19=M19,2^C19,0)))))</f>
        <v>0</v>
      </c>
      <c r="T19" s="1">
        <f>IF(OR(E19=G19,E19=H19),2^C19,0)</f>
        <v>0</v>
      </c>
      <c r="U19" s="1">
        <f>IF(E19=H19,2^C19,0)</f>
        <v>0</v>
      </c>
      <c r="AA19" s="12" t="s">
        <v>192</v>
      </c>
      <c r="AB19" s="12" t="s">
        <v>193</v>
      </c>
      <c r="AC19" s="12" t="s">
        <v>194</v>
      </c>
      <c r="AD19" s="12" t="s">
        <v>85</v>
      </c>
      <c r="AE19" s="12" t="s">
        <v>89</v>
      </c>
      <c r="AF19" s="12" t="s">
        <v>63</v>
      </c>
    </row>
    <row r="20" spans="2:33" x14ac:dyDescent="0.25">
      <c r="B20" s="34"/>
      <c r="C20" s="29">
        <v>16</v>
      </c>
      <c r="D20" s="29">
        <v>16</v>
      </c>
      <c r="E20" s="10" t="s">
        <v>87</v>
      </c>
      <c r="F20" s="8" t="s">
        <v>192</v>
      </c>
      <c r="G20" s="8" t="s">
        <v>193</v>
      </c>
      <c r="H20" s="8" t="s">
        <v>194</v>
      </c>
      <c r="I20" s="9" t="s">
        <v>87</v>
      </c>
      <c r="J20" s="9" t="s">
        <v>91</v>
      </c>
      <c r="K20" s="9" t="s">
        <v>64</v>
      </c>
      <c r="L20" s="9"/>
      <c r="M20" s="9"/>
      <c r="O20" s="7" t="s">
        <v>197</v>
      </c>
      <c r="Q20" s="1">
        <f>IF(E20=I20,2^C20,IF(E20=J20,0,IF(E20=K20,2^C20,IF(E20=L20,0,IF(E20=M20,2^C20,0)))))</f>
        <v>65536</v>
      </c>
      <c r="R20" s="1">
        <f>IF(E20=I20,0,IF(E20=J20,2^C20,IF(E20=K20,2^C20,IF(E20=L20,0,IF(E20=M20,0,0)))))</f>
        <v>0</v>
      </c>
      <c r="S20" s="1">
        <f>IF(E20=I20,0,IF(E20=J20,0,IF(E20=K20,0,IF(E20=L20,2^C20,IF(E20=M20,2^C20,0)))))</f>
        <v>0</v>
      </c>
      <c r="T20" s="1">
        <f>IF(OR(E20=G20,E20=H20),2^C20,0)</f>
        <v>0</v>
      </c>
      <c r="U20" s="1">
        <f>IF(E20=H20,2^C20,0)</f>
        <v>0</v>
      </c>
      <c r="AA20" s="12" t="s">
        <v>192</v>
      </c>
      <c r="AB20" s="12" t="s">
        <v>193</v>
      </c>
      <c r="AC20" s="12" t="s">
        <v>194</v>
      </c>
      <c r="AD20" s="12" t="s">
        <v>87</v>
      </c>
      <c r="AE20" s="12" t="s">
        <v>91</v>
      </c>
      <c r="AF20" s="12" t="s">
        <v>64</v>
      </c>
    </row>
    <row r="21" spans="2:33" x14ac:dyDescent="0.25">
      <c r="B21" s="34"/>
      <c r="C21" s="29">
        <v>17</v>
      </c>
      <c r="D21" s="29">
        <v>17</v>
      </c>
      <c r="E21" s="10" t="s">
        <v>9</v>
      </c>
      <c r="F21" s="8" t="s">
        <v>192</v>
      </c>
      <c r="G21" s="8" t="s">
        <v>272</v>
      </c>
      <c r="H21" s="8" t="s">
        <v>194</v>
      </c>
      <c r="I21" s="9" t="s">
        <v>9</v>
      </c>
      <c r="J21" s="9" t="s">
        <v>15</v>
      </c>
      <c r="K21" s="9" t="s">
        <v>212</v>
      </c>
      <c r="L21" s="9" t="s">
        <v>273</v>
      </c>
      <c r="M21" s="9"/>
      <c r="O21" s="7"/>
      <c r="Q21" s="1">
        <f>IF(E21=I21,2^C21,IF(E21=J21,0,IF(E21=K21,2^C21,IF(E21=L21,0,IF(E21=M21,2^C21,0)))))</f>
        <v>131072</v>
      </c>
      <c r="R21" s="1">
        <f>IF(E21=I21,0,IF(E21=J21,2^C21,IF(E21=K21,2^C21,IF(E21=L21,0,IF(E21=M21,0,0)))))</f>
        <v>0</v>
      </c>
      <c r="S21" s="1">
        <f>IF(E21=I21,0,IF(E21=J21,0,IF(E21=K21,0,IF(E21=L21,2^C21,IF(E21=M21,2^C21,0)))))</f>
        <v>0</v>
      </c>
      <c r="T21" s="1">
        <f>IF(OR(E21=G21,E21=H21),2^C21,0)</f>
        <v>0</v>
      </c>
      <c r="U21" s="1">
        <f>IF(E21=H21,2^C21,0)</f>
        <v>0</v>
      </c>
      <c r="AA21" s="12" t="s">
        <v>192</v>
      </c>
      <c r="AB21" s="12" t="s">
        <v>193</v>
      </c>
      <c r="AC21" s="12" t="s">
        <v>194</v>
      </c>
      <c r="AD21" s="12" t="s">
        <v>9</v>
      </c>
      <c r="AE21" s="12" t="s">
        <v>15</v>
      </c>
      <c r="AF21" s="12" t="s">
        <v>212</v>
      </c>
      <c r="AG21" s="12" t="s">
        <v>86</v>
      </c>
    </row>
    <row r="22" spans="2:33" x14ac:dyDescent="0.25">
      <c r="B22" s="34"/>
      <c r="C22" s="29">
        <v>18</v>
      </c>
      <c r="D22" s="29">
        <v>18</v>
      </c>
      <c r="E22" s="10" t="s">
        <v>10</v>
      </c>
      <c r="F22" s="8" t="s">
        <v>192</v>
      </c>
      <c r="G22" s="8" t="s">
        <v>193</v>
      </c>
      <c r="H22" s="8" t="s">
        <v>194</v>
      </c>
      <c r="I22" s="9" t="s">
        <v>10</v>
      </c>
      <c r="J22" s="9" t="s">
        <v>17</v>
      </c>
      <c r="K22" s="9" t="s">
        <v>213</v>
      </c>
      <c r="L22" s="9" t="s">
        <v>84</v>
      </c>
      <c r="M22" s="9"/>
      <c r="O22" s="7" t="s">
        <v>184</v>
      </c>
      <c r="Q22" s="1">
        <f>IF(E22=I22,2^C22,IF(E22=J22,0,IF(E22=K22,2^C22,IF(E22=L22,0,IF(E22=M22,2^C22,0)))))</f>
        <v>262144</v>
      </c>
      <c r="R22" s="1">
        <f>IF(E22=I22,0,IF(E22=J22,2^C22,IF(E22=K22,2^C22,IF(E22=L22,0,IF(E22=M22,0,0)))))</f>
        <v>0</v>
      </c>
      <c r="S22" s="1">
        <f>IF(E22=I22,0,IF(E22=J22,0,IF(E22=K22,0,IF(E22=L22,2^C22,IF(E22=M22,2^C22,0)))))</f>
        <v>0</v>
      </c>
      <c r="T22" s="1">
        <f>IF(OR(E22=G22,E22=H22),2^C22,0)</f>
        <v>0</v>
      </c>
      <c r="U22" s="1">
        <f>IF(E22=H22,2^C22,0)</f>
        <v>0</v>
      </c>
      <c r="AA22" s="12" t="s">
        <v>192</v>
      </c>
      <c r="AB22" s="12" t="s">
        <v>193</v>
      </c>
      <c r="AC22" s="12" t="s">
        <v>194</v>
      </c>
      <c r="AD22" s="12" t="s">
        <v>10</v>
      </c>
      <c r="AE22" s="12" t="s">
        <v>17</v>
      </c>
      <c r="AF22" s="12" t="s">
        <v>213</v>
      </c>
      <c r="AG22" s="12" t="s">
        <v>84</v>
      </c>
    </row>
    <row r="23" spans="2:33" x14ac:dyDescent="0.25">
      <c r="B23" s="34"/>
      <c r="C23" s="29">
        <v>19</v>
      </c>
      <c r="D23" s="29">
        <v>19</v>
      </c>
      <c r="E23" s="10" t="s">
        <v>236</v>
      </c>
      <c r="F23" s="8" t="s">
        <v>192</v>
      </c>
      <c r="G23" s="8" t="s">
        <v>193</v>
      </c>
      <c r="H23" s="8" t="s">
        <v>194</v>
      </c>
      <c r="I23" s="9" t="s">
        <v>11</v>
      </c>
      <c r="J23" s="9" t="s">
        <v>54</v>
      </c>
      <c r="K23" s="9"/>
      <c r="L23" s="9"/>
      <c r="M23" s="9"/>
      <c r="O23" s="7" t="s">
        <v>174</v>
      </c>
      <c r="Q23" s="1">
        <f>IF(E23=I23,2^C23,IF(E23=J23,0,IF(E23=K23,2^C23,IF(E23=L23,0,IF(E23=M23,2^C23,0)))))</f>
        <v>0</v>
      </c>
      <c r="R23" s="1">
        <f>IF(E23=I23,0,IF(E23=J23,2^C23,IF(E23=K23,2^C23,IF(E23=L23,0,IF(E23=M23,0,0)))))</f>
        <v>0</v>
      </c>
      <c r="S23" s="1">
        <f>IF(E23=I23,0,IF(E23=J23,0,IF(E23=K23,0,IF(E23=L23,2^C23,IF(E23=M23,2^C23,0)))))</f>
        <v>0</v>
      </c>
      <c r="T23" s="1">
        <f>IF(OR(E23=G23,E23=H23),2^C23,0)</f>
        <v>524288</v>
      </c>
      <c r="U23" s="1">
        <f>IF(E23=H23,2^C23,0)</f>
        <v>0</v>
      </c>
      <c r="AA23" s="12" t="s">
        <v>192</v>
      </c>
      <c r="AB23" s="12" t="s">
        <v>193</v>
      </c>
      <c r="AC23" s="12" t="s">
        <v>194</v>
      </c>
      <c r="AD23" s="12" t="s">
        <v>11</v>
      </c>
      <c r="AE23" s="12" t="s">
        <v>54</v>
      </c>
    </row>
    <row r="24" spans="2:33" x14ac:dyDescent="0.25">
      <c r="B24" s="34"/>
      <c r="C24" s="29">
        <v>20</v>
      </c>
      <c r="D24" s="29">
        <v>20</v>
      </c>
      <c r="E24" s="10" t="s">
        <v>236</v>
      </c>
      <c r="F24" s="8" t="s">
        <v>192</v>
      </c>
      <c r="G24" s="8" t="s">
        <v>193</v>
      </c>
      <c r="H24" s="8" t="s">
        <v>194</v>
      </c>
      <c r="I24" s="9" t="s">
        <v>12</v>
      </c>
      <c r="J24" s="9" t="s">
        <v>56</v>
      </c>
      <c r="K24" s="9" t="s">
        <v>214</v>
      </c>
      <c r="L24" s="9"/>
      <c r="M24" s="9"/>
      <c r="O24" s="7" t="str">
        <f>"                [0] = 0x"&amp;DEC2HEX(SUM(Q36:Q67),8)&amp;"U,                  /* GPIO pin [63:32]: GPIO(0) or Alternate functions */"</f>
        <v xml:space="preserve">                [0] = 0x00000FFFU,                  /* GPIO pin [63:32]: GPIO(0) or Alternate functions */</v>
      </c>
      <c r="Q24" s="1">
        <f>IF(E24=I24,2^C24,IF(E24=J24,0,IF(E24=K24,2^C24,IF(E24=L24,0,IF(E24=M24,2^C24,0)))))</f>
        <v>0</v>
      </c>
      <c r="R24" s="1">
        <f>IF(E24=I24,0,IF(E24=J24,2^C24,IF(E24=K24,2^C24,IF(E24=L24,0,IF(E24=M24,0,0)))))</f>
        <v>0</v>
      </c>
      <c r="S24" s="1">
        <f>IF(E24=I24,0,IF(E24=J24,0,IF(E24=K24,0,IF(E24=L24,2^C24,IF(E24=M24,2^C24,0)))))</f>
        <v>0</v>
      </c>
      <c r="T24" s="1">
        <f>IF(OR(E24=G24,E24=H24),2^C24,0)</f>
        <v>1048576</v>
      </c>
      <c r="U24" s="1">
        <f>IF(E24=H24,2^C24,0)</f>
        <v>0</v>
      </c>
      <c r="AA24" s="12" t="s">
        <v>192</v>
      </c>
      <c r="AB24" s="12" t="s">
        <v>193</v>
      </c>
      <c r="AC24" s="12" t="s">
        <v>194</v>
      </c>
      <c r="AD24" s="12" t="s">
        <v>12</v>
      </c>
      <c r="AE24" s="12" t="s">
        <v>56</v>
      </c>
      <c r="AF24" s="12" t="s">
        <v>214</v>
      </c>
    </row>
    <row r="25" spans="2:33" x14ac:dyDescent="0.25">
      <c r="B25" s="34"/>
      <c r="C25" s="29">
        <v>21</v>
      </c>
      <c r="D25" s="29">
        <v>21</v>
      </c>
      <c r="E25" s="10" t="s">
        <v>236</v>
      </c>
      <c r="F25" s="8" t="s">
        <v>192</v>
      </c>
      <c r="G25" s="8" t="s">
        <v>193</v>
      </c>
      <c r="H25" s="8" t="s">
        <v>194</v>
      </c>
      <c r="I25" s="9" t="s">
        <v>13</v>
      </c>
      <c r="J25" s="9" t="s">
        <v>52</v>
      </c>
      <c r="K25" s="9" t="s">
        <v>215</v>
      </c>
      <c r="L25" s="9"/>
      <c r="M25" s="9"/>
      <c r="O25" s="7" t="str">
        <f>"                [1] = 0x"&amp;DEC2HEX(SUM(R36:R67),8)&amp;"U,                  /* GPIO pin [63:32]: GPIO(0) or Alternate functions */"</f>
        <v xml:space="preserve">                [1] = 0xFFFFE000U,                  /* GPIO pin [63:32]: GPIO(0) or Alternate functions */</v>
      </c>
      <c r="Q25" s="1">
        <f>IF(E25=I25,2^C25,IF(E25=J25,0,IF(E25=K25,2^C25,IF(E25=L25,0,IF(E25=M25,2^C25,0)))))</f>
        <v>0</v>
      </c>
      <c r="R25" s="1">
        <f>IF(E25=I25,0,IF(E25=J25,2^C25,IF(E25=K25,2^C25,IF(E25=L25,0,IF(E25=M25,0,0)))))</f>
        <v>0</v>
      </c>
      <c r="S25" s="1">
        <f>IF(E25=I25,0,IF(E25=J25,0,IF(E25=K25,0,IF(E25=L25,2^C25,IF(E25=M25,2^C25,0)))))</f>
        <v>0</v>
      </c>
      <c r="T25" s="1">
        <f>IF(OR(E25=G25,E25=H25),2^C25,0)</f>
        <v>2097152</v>
      </c>
      <c r="U25" s="1">
        <f>IF(E25=H25,2^C25,0)</f>
        <v>0</v>
      </c>
      <c r="AA25" s="12" t="s">
        <v>192</v>
      </c>
      <c r="AB25" s="12" t="s">
        <v>193</v>
      </c>
      <c r="AC25" s="12" t="s">
        <v>194</v>
      </c>
      <c r="AD25" s="12" t="s">
        <v>13</v>
      </c>
      <c r="AE25" s="12" t="s">
        <v>52</v>
      </c>
      <c r="AF25" s="12" t="s">
        <v>215</v>
      </c>
    </row>
    <row r="26" spans="2:33" x14ac:dyDescent="0.25">
      <c r="B26" s="34"/>
      <c r="C26" s="29">
        <v>22</v>
      </c>
      <c r="D26" s="29">
        <v>22</v>
      </c>
      <c r="E26" s="10" t="s">
        <v>14</v>
      </c>
      <c r="F26" s="8" t="s">
        <v>192</v>
      </c>
      <c r="G26" s="8" t="s">
        <v>193</v>
      </c>
      <c r="H26" s="8" t="s">
        <v>194</v>
      </c>
      <c r="I26" s="9" t="s">
        <v>14</v>
      </c>
      <c r="J26" s="9" t="s">
        <v>43</v>
      </c>
      <c r="K26" s="9" t="s">
        <v>214</v>
      </c>
      <c r="L26" s="9"/>
      <c r="M26" s="9"/>
      <c r="O26" s="7" t="str">
        <f>"                [2] = 0x"&amp;DEC2HEX(SUM(S36:S67),8)&amp;"U,                  /* GPIO pin [63:32]: GPIO(0) or Alternate functions */"</f>
        <v xml:space="preserve">                [2] = 0x00000000U,                  /* GPIO pin [63:32]: GPIO(0) or Alternate functions */</v>
      </c>
      <c r="Q26" s="1">
        <f>IF(E26=I26,2^C26,IF(E26=J26,0,IF(E26=K26,2^C26,IF(E26=L26,0,IF(E26=M26,2^C26,0)))))</f>
        <v>4194304</v>
      </c>
      <c r="R26" s="1">
        <f>IF(E26=I26,0,IF(E26=J26,2^C26,IF(E26=K26,2^C26,IF(E26=L26,0,IF(E26=M26,0,0)))))</f>
        <v>0</v>
      </c>
      <c r="S26" s="1">
        <f>IF(E26=I26,0,IF(E26=J26,0,IF(E26=K26,0,IF(E26=L26,2^C26,IF(E26=M26,2^C26,0)))))</f>
        <v>0</v>
      </c>
      <c r="T26" s="1">
        <f>IF(OR(E26=G26,E26=H26),2^C26,0)</f>
        <v>0</v>
      </c>
      <c r="U26" s="1">
        <f>IF(E26=H26,2^C26,0)</f>
        <v>0</v>
      </c>
      <c r="AA26" s="12" t="s">
        <v>192</v>
      </c>
      <c r="AB26" s="12" t="s">
        <v>193</v>
      </c>
      <c r="AC26" s="12" t="s">
        <v>194</v>
      </c>
      <c r="AD26" s="12" t="s">
        <v>14</v>
      </c>
      <c r="AE26" s="12" t="s">
        <v>43</v>
      </c>
      <c r="AF26" s="12" t="s">
        <v>214</v>
      </c>
    </row>
    <row r="27" spans="2:33" x14ac:dyDescent="0.25">
      <c r="B27" s="34"/>
      <c r="C27" s="29">
        <v>23</v>
      </c>
      <c r="D27" s="29">
        <v>23</v>
      </c>
      <c r="E27" s="10" t="s">
        <v>15</v>
      </c>
      <c r="F27" s="8" t="s">
        <v>192</v>
      </c>
      <c r="G27" s="8" t="s">
        <v>193</v>
      </c>
      <c r="H27" s="8" t="s">
        <v>194</v>
      </c>
      <c r="I27" s="9" t="s">
        <v>15</v>
      </c>
      <c r="J27" s="9" t="s">
        <v>45</v>
      </c>
      <c r="K27" s="9" t="s">
        <v>215</v>
      </c>
      <c r="L27" s="9"/>
      <c r="M27" s="9"/>
      <c r="O27" s="7" t="s">
        <v>175</v>
      </c>
      <c r="Q27" s="1">
        <f>IF(E27=I27,2^C27,IF(E27=J27,0,IF(E27=K27,2^C27,IF(E27=L27,0,IF(E27=M27,2^C27,0)))))</f>
        <v>8388608</v>
      </c>
      <c r="R27" s="1">
        <f>IF(E27=I27,0,IF(E27=J27,2^C27,IF(E27=K27,2^C27,IF(E27=L27,0,IF(E27=M27,0,0)))))</f>
        <v>0</v>
      </c>
      <c r="S27" s="1">
        <f>IF(E27=I27,0,IF(E27=J27,0,IF(E27=K27,0,IF(E27=L27,2^C27,IF(E27=M27,2^C27,0)))))</f>
        <v>0</v>
      </c>
      <c r="T27" s="1">
        <f>IF(OR(E27=G27,E27=H27),2^C27,0)</f>
        <v>0</v>
      </c>
      <c r="U27" s="1">
        <f>IF(E27=H27,2^C27,0)</f>
        <v>0</v>
      </c>
      <c r="AA27" s="12" t="s">
        <v>192</v>
      </c>
      <c r="AB27" s="12" t="s">
        <v>193</v>
      </c>
      <c r="AC27" s="12" t="s">
        <v>194</v>
      </c>
      <c r="AD27" s="12" t="s">
        <v>15</v>
      </c>
      <c r="AE27" s="12" t="s">
        <v>45</v>
      </c>
      <c r="AF27" s="12" t="s">
        <v>215</v>
      </c>
    </row>
    <row r="28" spans="2:33" x14ac:dyDescent="0.25">
      <c r="B28" s="34"/>
      <c r="C28" s="29">
        <v>24</v>
      </c>
      <c r="D28" s="29">
        <v>24</v>
      </c>
      <c r="E28" s="10" t="s">
        <v>16</v>
      </c>
      <c r="F28" s="8" t="s">
        <v>192</v>
      </c>
      <c r="G28" s="8" t="s">
        <v>193</v>
      </c>
      <c r="H28" s="8" t="s">
        <v>194</v>
      </c>
      <c r="I28" s="9" t="s">
        <v>16</v>
      </c>
      <c r="J28" s="9" t="s">
        <v>47</v>
      </c>
      <c r="K28" s="9"/>
      <c r="L28" s="9"/>
      <c r="M28" s="9"/>
      <c r="O28" s="7" t="str">
        <f>"            .PinIoTypeRegVal = 0x"&amp;DEC2HEX(SUM(T36:T67),8)&amp;"U,         /* GPIO pin [63:32]: Input(0) or Output(1) pin */"</f>
        <v xml:space="preserve">            .PinIoTypeRegVal = 0x00000000U,         /* GPIO pin [63:32]: Input(0) or Output(1) pin */</v>
      </c>
      <c r="Q28" s="1">
        <f>IF(E28=I28,2^C28,IF(E28=J28,0,IF(E28=K28,2^C28,IF(E28=L28,0,IF(E28=M28,2^C28,0)))))</f>
        <v>16777216</v>
      </c>
      <c r="R28" s="1">
        <f>IF(E28=I28,0,IF(E28=J28,2^C28,IF(E28=K28,2^C28,IF(E28=L28,0,IF(E28=M28,0,0)))))</f>
        <v>0</v>
      </c>
      <c r="S28" s="1">
        <f>IF(E28=I28,0,IF(E28=J28,0,IF(E28=K28,0,IF(E28=L28,2^C28,IF(E28=M28,2^C28,0)))))</f>
        <v>0</v>
      </c>
      <c r="T28" s="1">
        <f>IF(OR(E28=G28,E28=H28),2^C28,0)</f>
        <v>0</v>
      </c>
      <c r="U28" s="1">
        <f>IF(E28=H28,2^C28,0)</f>
        <v>0</v>
      </c>
      <c r="AA28" s="12" t="s">
        <v>192</v>
      </c>
      <c r="AB28" s="12" t="s">
        <v>193</v>
      </c>
      <c r="AC28" s="12" t="s">
        <v>194</v>
      </c>
      <c r="AD28" s="12" t="s">
        <v>16</v>
      </c>
      <c r="AE28" s="12" t="s">
        <v>47</v>
      </c>
    </row>
    <row r="29" spans="2:33" ht="30" x14ac:dyDescent="0.25">
      <c r="B29" s="34"/>
      <c r="C29" s="29">
        <v>25</v>
      </c>
      <c r="D29" s="29">
        <v>25</v>
      </c>
      <c r="E29" s="10" t="s">
        <v>215</v>
      </c>
      <c r="F29" s="8" t="s">
        <v>192</v>
      </c>
      <c r="G29" s="8" t="s">
        <v>193</v>
      </c>
      <c r="H29" s="8" t="s">
        <v>194</v>
      </c>
      <c r="I29" s="9" t="s">
        <v>17</v>
      </c>
      <c r="J29" s="9" t="s">
        <v>49</v>
      </c>
      <c r="K29" s="9" t="s">
        <v>86</v>
      </c>
      <c r="L29" s="9" t="s">
        <v>215</v>
      </c>
      <c r="M29" s="9"/>
      <c r="O29" s="7" t="s">
        <v>185</v>
      </c>
      <c r="Q29" s="1">
        <f>IF(E29=I29,2^C29,IF(E29=J29,0,IF(E29=K29,2^C29,IF(E29=L29,0,IF(E29=M29,2^C29,0)))))</f>
        <v>0</v>
      </c>
      <c r="R29" s="1">
        <f>IF(E29=I29,0,IF(E29=J29,2^C29,IF(E29=K29,2^C29,IF(E29=L29,0,IF(E29=M29,0,0)))))</f>
        <v>0</v>
      </c>
      <c r="S29" s="1">
        <f>IF(E29=I29,0,IF(E29=J29,0,IF(E29=K29,0,IF(E29=L29,2^C29,IF(E29=M29,2^C29,0)))))</f>
        <v>33554432</v>
      </c>
      <c r="T29" s="1">
        <f>IF(OR(E29=G29,E29=H29),2^C29,0)</f>
        <v>0</v>
      </c>
      <c r="U29" s="1">
        <f>IF(E29=H29,2^C29,0)</f>
        <v>0</v>
      </c>
      <c r="AA29" s="12" t="s">
        <v>192</v>
      </c>
      <c r="AB29" s="12" t="s">
        <v>193</v>
      </c>
      <c r="AC29" s="12" t="s">
        <v>194</v>
      </c>
      <c r="AD29" s="12" t="s">
        <v>17</v>
      </c>
      <c r="AE29" s="12" t="s">
        <v>49</v>
      </c>
      <c r="AF29" s="12" t="s">
        <v>86</v>
      </c>
      <c r="AG29" s="12" t="s">
        <v>215</v>
      </c>
    </row>
    <row r="30" spans="2:33" x14ac:dyDescent="0.25">
      <c r="B30" s="34"/>
      <c r="C30" s="29">
        <v>26</v>
      </c>
      <c r="D30" s="29">
        <v>26</v>
      </c>
      <c r="E30" s="10" t="s">
        <v>214</v>
      </c>
      <c r="F30" s="8" t="s">
        <v>192</v>
      </c>
      <c r="G30" s="8" t="s">
        <v>193</v>
      </c>
      <c r="H30" s="8" t="s">
        <v>194</v>
      </c>
      <c r="I30" s="9" t="s">
        <v>18</v>
      </c>
      <c r="J30" s="9" t="s">
        <v>216</v>
      </c>
      <c r="K30" s="9" t="s">
        <v>84</v>
      </c>
      <c r="L30" s="9" t="s">
        <v>214</v>
      </c>
      <c r="M30" s="9"/>
      <c r="O30" s="7" t="str">
        <f>"            .PinStateRegVal =  0x"&amp;DEC2HEX(SUM(U36:U67),8)&amp;"U,         /* GPIO pin [63:32]: Low(0) or High(1) pin state */"</f>
        <v xml:space="preserve">            .PinStateRegVal =  0x00000000U,         /* GPIO pin [63:32]: Low(0) or High(1) pin state */</v>
      </c>
      <c r="Q30" s="1">
        <f>IF(E30=I30,2^C30,IF(E30=J30,0,IF(E30=K30,2^C30,IF(E30=L30,0,IF(E30=M30,2^C30,0)))))</f>
        <v>0</v>
      </c>
      <c r="R30" s="1">
        <f>IF(E30=I30,0,IF(E30=J30,2^C30,IF(E30=K30,2^C30,IF(E30=L30,0,IF(E30=M30,0,0)))))</f>
        <v>0</v>
      </c>
      <c r="S30" s="1">
        <f>IF(E30=I30,0,IF(E30=J30,0,IF(E30=K30,0,IF(E30=L30,2^C30,IF(E30=M30,2^C30,0)))))</f>
        <v>67108864</v>
      </c>
      <c r="T30" s="1">
        <f>IF(OR(E30=G30,E30=H30),2^C30,0)</f>
        <v>0</v>
      </c>
      <c r="U30" s="1">
        <f>IF(E30=H30,2^C30,0)</f>
        <v>0</v>
      </c>
      <c r="AA30" s="12" t="s">
        <v>192</v>
      </c>
      <c r="AB30" s="12" t="s">
        <v>193</v>
      </c>
      <c r="AC30" s="12" t="s">
        <v>194</v>
      </c>
      <c r="AD30" s="12" t="s">
        <v>18</v>
      </c>
      <c r="AE30" s="12" t="s">
        <v>216</v>
      </c>
      <c r="AF30" s="12" t="s">
        <v>84</v>
      </c>
      <c r="AG30" s="12" t="s">
        <v>214</v>
      </c>
    </row>
    <row r="31" spans="2:33" x14ac:dyDescent="0.25">
      <c r="B31" s="34"/>
      <c r="C31" s="29">
        <v>27</v>
      </c>
      <c r="D31" s="29">
        <v>27</v>
      </c>
      <c r="E31" s="10" t="s">
        <v>19</v>
      </c>
      <c r="F31" s="8" t="s">
        <v>192</v>
      </c>
      <c r="G31" s="8" t="s">
        <v>193</v>
      </c>
      <c r="H31" s="8" t="s">
        <v>194</v>
      </c>
      <c r="I31" s="9" t="s">
        <v>19</v>
      </c>
      <c r="J31" s="9"/>
      <c r="K31" s="9"/>
      <c r="L31" s="9"/>
      <c r="M31" s="9"/>
      <c r="O31" s="7" t="s">
        <v>268</v>
      </c>
      <c r="Q31" s="1">
        <f>IF(E31=I31,2^C31,IF(E31=J31,0,IF(E31=K31,2^C31,IF(E31=L31,0,IF(E31=M31,2^C31,0)))))</f>
        <v>134217728</v>
      </c>
      <c r="R31" s="1">
        <f>IF(E31=I31,0,IF(E31=J31,2^C31,IF(E31=K31,2^C31,IF(E31=L31,0,IF(E31=M31,0,0)))))</f>
        <v>0</v>
      </c>
      <c r="S31" s="1">
        <f>IF(E31=I31,0,IF(E31=J31,0,IF(E31=K31,0,IF(E31=L31,2^C31,IF(E31=M31,2^C31,0)))))</f>
        <v>0</v>
      </c>
      <c r="T31" s="1">
        <f>IF(OR(E31=G31,E31=H31),2^C31,0)</f>
        <v>0</v>
      </c>
      <c r="U31" s="1">
        <f>IF(E31=H31,2^C31,0)</f>
        <v>0</v>
      </c>
      <c r="AA31" s="12" t="s">
        <v>192</v>
      </c>
      <c r="AB31" s="12" t="s">
        <v>193</v>
      </c>
      <c r="AC31" s="12" t="s">
        <v>194</v>
      </c>
      <c r="AD31" s="12" t="s">
        <v>19</v>
      </c>
    </row>
    <row r="32" spans="2:33" x14ac:dyDescent="0.25">
      <c r="B32" s="34"/>
      <c r="C32" s="29">
        <v>28</v>
      </c>
      <c r="D32" s="29">
        <v>28</v>
      </c>
      <c r="E32" s="10" t="s">
        <v>153</v>
      </c>
      <c r="F32" s="8" t="s">
        <v>192</v>
      </c>
      <c r="G32" s="8" t="s">
        <v>193</v>
      </c>
      <c r="H32" s="8" t="s">
        <v>194</v>
      </c>
      <c r="I32" s="9" t="s">
        <v>153</v>
      </c>
      <c r="J32" s="9" t="s">
        <v>65</v>
      </c>
      <c r="K32" s="9" t="s">
        <v>237</v>
      </c>
      <c r="L32" s="9" t="s">
        <v>249</v>
      </c>
      <c r="M32" s="9"/>
      <c r="O32" s="7" t="s">
        <v>269</v>
      </c>
      <c r="Q32" s="1">
        <f>IF(E32=I32,2^C32,IF(E32=J32,0,IF(E32=K32,2^C32,IF(E32=L32,0,IF(E32=M32,2^C32,0)))))</f>
        <v>268435456</v>
      </c>
      <c r="R32" s="1">
        <f>IF(E32=I32,0,IF(E32=J32,2^C32,IF(E32=K32,2^C32,IF(E32=L32,0,IF(E32=M32,0,0)))))</f>
        <v>0</v>
      </c>
      <c r="S32" s="1">
        <f>IF(E32=I32,0,IF(E32=J32,0,IF(E32=K32,0,IF(E32=L32,2^C32,IF(E32=M32,2^C32,0)))))</f>
        <v>0</v>
      </c>
      <c r="T32" s="1">
        <f>IF(OR(E32=G32,E32=H32),2^C32,0)</f>
        <v>0</v>
      </c>
      <c r="U32" s="1">
        <f>IF(E32=H32,2^C32,0)</f>
        <v>0</v>
      </c>
      <c r="AA32" s="12" t="s">
        <v>192</v>
      </c>
      <c r="AB32" s="12" t="s">
        <v>193</v>
      </c>
      <c r="AC32" s="12" t="s">
        <v>194</v>
      </c>
      <c r="AD32" s="12" t="s">
        <v>153</v>
      </c>
      <c r="AE32" s="12" t="s">
        <v>65</v>
      </c>
      <c r="AF32" s="12" t="s">
        <v>237</v>
      </c>
      <c r="AG32" s="12" t="s">
        <v>249</v>
      </c>
    </row>
    <row r="33" spans="2:34" x14ac:dyDescent="0.25">
      <c r="B33" s="34"/>
      <c r="C33" s="29">
        <v>29</v>
      </c>
      <c r="D33" s="29">
        <v>29</v>
      </c>
      <c r="E33" s="10" t="s">
        <v>154</v>
      </c>
      <c r="F33" s="8" t="s">
        <v>192</v>
      </c>
      <c r="G33" s="8" t="s">
        <v>193</v>
      </c>
      <c r="H33" s="8" t="s">
        <v>194</v>
      </c>
      <c r="I33" s="9" t="s">
        <v>154</v>
      </c>
      <c r="J33" s="9" t="s">
        <v>66</v>
      </c>
      <c r="K33" s="9" t="s">
        <v>238</v>
      </c>
      <c r="L33" s="9" t="s">
        <v>250</v>
      </c>
      <c r="M33" s="9"/>
      <c r="O33" s="7" t="s">
        <v>179</v>
      </c>
      <c r="Q33" s="1">
        <f>IF(E33=I33,2^C33,IF(E33=J33,0,IF(E33=K33,2^C33,IF(E33=L33,0,IF(E33=M33,2^C33,0)))))</f>
        <v>536870912</v>
      </c>
      <c r="R33" s="1">
        <f>IF(E33=I33,0,IF(E33=J33,2^C33,IF(E33=K33,2^C33,IF(E33=L33,0,IF(E33=M33,0,0)))))</f>
        <v>0</v>
      </c>
      <c r="S33" s="1">
        <f>IF(E33=I33,0,IF(E33=J33,0,IF(E33=K33,0,IF(E33=L33,2^C33,IF(E33=M33,2^C33,0)))))</f>
        <v>0</v>
      </c>
      <c r="T33" s="1">
        <f>IF(OR(E33=G33,E33=H33),2^C33,0)</f>
        <v>0</v>
      </c>
      <c r="U33" s="1">
        <f>IF(E33=H33,2^C33,0)</f>
        <v>0</v>
      </c>
      <c r="AA33" s="12" t="s">
        <v>192</v>
      </c>
      <c r="AB33" s="12" t="s">
        <v>193</v>
      </c>
      <c r="AC33" s="12" t="s">
        <v>194</v>
      </c>
      <c r="AD33" s="12" t="s">
        <v>154</v>
      </c>
      <c r="AE33" s="12" t="s">
        <v>66</v>
      </c>
      <c r="AF33" s="12" t="s">
        <v>238</v>
      </c>
      <c r="AG33" s="12" t="s">
        <v>250</v>
      </c>
    </row>
    <row r="34" spans="2:34" x14ac:dyDescent="0.25">
      <c r="B34" s="34"/>
      <c r="C34" s="29">
        <v>30</v>
      </c>
      <c r="D34" s="29">
        <v>30</v>
      </c>
      <c r="E34" s="10" t="s">
        <v>155</v>
      </c>
      <c r="F34" s="8" t="s">
        <v>192</v>
      </c>
      <c r="G34" s="8" t="s">
        <v>193</v>
      </c>
      <c r="H34" s="8" t="s">
        <v>194</v>
      </c>
      <c r="I34" s="9" t="s">
        <v>155</v>
      </c>
      <c r="J34" s="9" t="s">
        <v>169</v>
      </c>
      <c r="K34" s="9" t="s">
        <v>239</v>
      </c>
      <c r="L34" s="9" t="s">
        <v>251</v>
      </c>
      <c r="M34" s="9"/>
      <c r="O34" s="7" t="s">
        <v>180</v>
      </c>
      <c r="Q34" s="1">
        <f>IF(E34=I34,2^C34,IF(E34=J34,0,IF(E34=K34,2^C34,IF(E34=L34,0,IF(E34=M34,2^C34,0)))))</f>
        <v>1073741824</v>
      </c>
      <c r="R34" s="1">
        <f>IF(E34=I34,0,IF(E34=J34,2^C34,IF(E34=K34,2^C34,IF(E34=L34,0,IF(E34=M34,0,0)))))</f>
        <v>0</v>
      </c>
      <c r="S34" s="1">
        <f>IF(E34=I34,0,IF(E34=J34,0,IF(E34=K34,0,IF(E34=L34,2^C34,IF(E34=M34,2^C34,0)))))</f>
        <v>0</v>
      </c>
      <c r="T34" s="1">
        <f>IF(OR(E34=G34,E34=H34),2^C34,0)</f>
        <v>0</v>
      </c>
      <c r="U34" s="1">
        <f>IF(E34=H34,2^C34,0)</f>
        <v>0</v>
      </c>
      <c r="AA34" s="12" t="s">
        <v>192</v>
      </c>
      <c r="AB34" s="12" t="s">
        <v>193</v>
      </c>
      <c r="AC34" s="12" t="s">
        <v>194</v>
      </c>
      <c r="AD34" s="12" t="s">
        <v>155</v>
      </c>
      <c r="AE34" s="12" t="s">
        <v>169</v>
      </c>
      <c r="AF34" s="12" t="s">
        <v>239</v>
      </c>
      <c r="AG34" s="12" t="s">
        <v>251</v>
      </c>
    </row>
    <row r="35" spans="2:34" x14ac:dyDescent="0.25">
      <c r="B35" s="34"/>
      <c r="C35" s="29">
        <v>31</v>
      </c>
      <c r="D35" s="29">
        <v>31</v>
      </c>
      <c r="E35" s="10" t="s">
        <v>156</v>
      </c>
      <c r="F35" s="8" t="s">
        <v>192</v>
      </c>
      <c r="G35" s="8" t="s">
        <v>193</v>
      </c>
      <c r="H35" s="8" t="s">
        <v>194</v>
      </c>
      <c r="I35" s="9" t="s">
        <v>156</v>
      </c>
      <c r="J35" s="9" t="s">
        <v>170</v>
      </c>
      <c r="K35" s="9" t="s">
        <v>216</v>
      </c>
      <c r="L35" s="9" t="s">
        <v>252</v>
      </c>
      <c r="M35" s="9"/>
      <c r="O35" s="7" t="s">
        <v>181</v>
      </c>
      <c r="Q35" s="1">
        <f>IF(E35=I35,2^C35,IF(E35=J35,0,IF(E35=K35,2^C35,IF(E35=L35,0,IF(E35=M35,2^C35,0)))))</f>
        <v>2147483648</v>
      </c>
      <c r="R35" s="1">
        <f>IF(E35=I35,0,IF(E35=J35,2^C35,IF(E35=K35,2^C35,IF(E35=L35,0,IF(E35=M35,0,0)))))</f>
        <v>0</v>
      </c>
      <c r="S35" s="1">
        <f>IF(E35=I35,0,IF(E35=J35,0,IF(E35=K35,0,IF(E35=L35,2^C35,IF(E35=M35,2^C35,0)))))</f>
        <v>0</v>
      </c>
      <c r="T35" s="1">
        <f>IF(OR(E35=G35,E35=H35),2^C35,0)</f>
        <v>0</v>
      </c>
      <c r="U35" s="1">
        <f>IF(E35=H35,2^C35,0)</f>
        <v>0</v>
      </c>
      <c r="V35" s="1" t="str">
        <f>DEC2HEX(SUM(Q4:Q35),8)</f>
        <v>F9C7E3FE</v>
      </c>
      <c r="W35" s="1" t="str">
        <f>DEC2HEX(SUM(R4:R35),8)</f>
        <v>00001A06</v>
      </c>
      <c r="X35" s="1" t="str">
        <f>DEC2HEX(SUM(S4:S35),8)</f>
        <v>06000000</v>
      </c>
      <c r="Y35" s="1" t="str">
        <f>DEC2HEX(SUM(T4:T35),8)</f>
        <v>00380401</v>
      </c>
      <c r="Z35" s="1" t="str">
        <f>DEC2HEX(SUM(U4:U35),8)</f>
        <v>00000000</v>
      </c>
      <c r="AA35" s="12" t="s">
        <v>192</v>
      </c>
      <c r="AB35" s="12" t="s">
        <v>193</v>
      </c>
      <c r="AC35" s="12" t="s">
        <v>194</v>
      </c>
      <c r="AD35" s="12" t="s">
        <v>156</v>
      </c>
      <c r="AE35" s="12" t="s">
        <v>170</v>
      </c>
      <c r="AF35" s="12" t="s">
        <v>216</v>
      </c>
      <c r="AG35" s="12" t="s">
        <v>252</v>
      </c>
    </row>
    <row r="36" spans="2:34" x14ac:dyDescent="0.25">
      <c r="B36" s="36" t="s">
        <v>200</v>
      </c>
      <c r="C36" s="30">
        <v>0</v>
      </c>
      <c r="D36" s="30">
        <v>32</v>
      </c>
      <c r="E36" s="10" t="s">
        <v>157</v>
      </c>
      <c r="F36" s="8" t="s">
        <v>192</v>
      </c>
      <c r="G36" s="8" t="s">
        <v>193</v>
      </c>
      <c r="H36" s="8" t="s">
        <v>194</v>
      </c>
      <c r="I36" s="9" t="s">
        <v>157</v>
      </c>
      <c r="J36" s="9" t="s">
        <v>11</v>
      </c>
      <c r="K36" s="9"/>
      <c r="L36" s="9" t="s">
        <v>253</v>
      </c>
      <c r="M36" s="9"/>
      <c r="O36" s="7" t="s">
        <v>182</v>
      </c>
      <c r="Q36" s="1">
        <f>IF(E36=I36,2^C36,IF(E36=J36,0,IF(E36=K36,2^C36,IF(E36=L36,0,IF(E36=M36,2^C36,0)))))</f>
        <v>1</v>
      </c>
      <c r="R36" s="1">
        <f>IF(E36=I36,0,IF(E36=J36,2^C36,IF(E36=K36,2^C36,IF(E36=L36,0,IF(E36=M36,0,0)))))</f>
        <v>0</v>
      </c>
      <c r="S36" s="1">
        <f>IF(E36=I36,0,IF(E36=J36,0,IF(E36=K36,0,IF(E36=L36,2^C36,IF(E36=M36,2^C36,0)))))</f>
        <v>0</v>
      </c>
      <c r="T36" s="1">
        <f>IF(OR(E36=G36,E36=H36),2^C36,0)</f>
        <v>0</v>
      </c>
      <c r="U36" s="1">
        <f>IF(E36=H36,2^C36,0)</f>
        <v>0</v>
      </c>
      <c r="AA36" s="12" t="s">
        <v>192</v>
      </c>
      <c r="AB36" s="12" t="s">
        <v>193</v>
      </c>
      <c r="AC36" s="12" t="s">
        <v>194</v>
      </c>
      <c r="AD36" s="12" t="s">
        <v>157</v>
      </c>
      <c r="AE36" s="12" t="s">
        <v>11</v>
      </c>
      <c r="AF36" s="12" t="s">
        <v>253</v>
      </c>
    </row>
    <row r="37" spans="2:34" x14ac:dyDescent="0.25">
      <c r="B37" s="36"/>
      <c r="C37" s="30">
        <v>1</v>
      </c>
      <c r="D37" s="30">
        <v>33</v>
      </c>
      <c r="E37" s="10" t="s">
        <v>158</v>
      </c>
      <c r="F37" s="8" t="s">
        <v>192</v>
      </c>
      <c r="G37" s="8" t="s">
        <v>193</v>
      </c>
      <c r="H37" s="8" t="s">
        <v>194</v>
      </c>
      <c r="I37" s="9" t="s">
        <v>158</v>
      </c>
      <c r="J37" s="9"/>
      <c r="K37" s="9" t="s">
        <v>240</v>
      </c>
      <c r="L37" s="9" t="s">
        <v>254</v>
      </c>
      <c r="M37" s="9"/>
      <c r="O37" s="7" t="s">
        <v>183</v>
      </c>
      <c r="Q37" s="1">
        <f>IF(E37=I37,2^C37,IF(E37=J37,0,IF(E37=K37,2^C37,IF(E37=L37,0,IF(E37=M37,2^C37,0)))))</f>
        <v>2</v>
      </c>
      <c r="R37" s="1">
        <f>IF(E37=I37,0,IF(E37=J37,2^C37,IF(E37=K37,2^C37,IF(E37=L37,0,IF(E37=M37,0,0)))))</f>
        <v>0</v>
      </c>
      <c r="S37" s="1">
        <f>IF(E37=I37,0,IF(E37=J37,0,IF(E37=K37,0,IF(E37=L37,2^C37,IF(E37=M37,2^C37,0)))))</f>
        <v>0</v>
      </c>
      <c r="T37" s="1">
        <f>IF(OR(E37=G37,E37=H37),2^C37,0)</f>
        <v>0</v>
      </c>
      <c r="U37" s="1">
        <f>IF(E37=H37,2^C37,0)</f>
        <v>0</v>
      </c>
      <c r="AA37" s="12" t="s">
        <v>192</v>
      </c>
      <c r="AB37" s="12" t="s">
        <v>193</v>
      </c>
      <c r="AC37" s="12" t="s">
        <v>194</v>
      </c>
      <c r="AD37" s="12" t="s">
        <v>158</v>
      </c>
      <c r="AE37" s="12" t="s">
        <v>240</v>
      </c>
      <c r="AF37" s="12" t="s">
        <v>254</v>
      </c>
    </row>
    <row r="38" spans="2:34" x14ac:dyDescent="0.25">
      <c r="B38" s="36"/>
      <c r="C38" s="30">
        <v>2</v>
      </c>
      <c r="D38" s="30">
        <v>34</v>
      </c>
      <c r="E38" s="10" t="s">
        <v>159</v>
      </c>
      <c r="F38" s="8" t="s">
        <v>192</v>
      </c>
      <c r="G38" s="8" t="s">
        <v>193</v>
      </c>
      <c r="H38" s="8" t="s">
        <v>194</v>
      </c>
      <c r="I38" s="9" t="s">
        <v>159</v>
      </c>
      <c r="J38" s="9"/>
      <c r="K38" s="9" t="s">
        <v>241</v>
      </c>
      <c r="L38" s="9" t="s">
        <v>255</v>
      </c>
      <c r="M38" s="9"/>
      <c r="O38" s="7"/>
      <c r="Q38" s="1">
        <f>IF(E38=I38,2^C38,IF(E38=J38,0,IF(E38=K38,2^C38,IF(E38=L38,0,IF(E38=M38,2^C38,0)))))</f>
        <v>4</v>
      </c>
      <c r="R38" s="1">
        <f>IF(E38=I38,0,IF(E38=J38,2^C38,IF(E38=K38,2^C38,IF(E38=L38,0,IF(E38=M38,0,0)))))</f>
        <v>0</v>
      </c>
      <c r="S38" s="1">
        <f>IF(E38=I38,0,IF(E38=J38,0,IF(E38=K38,0,IF(E38=L38,2^C38,IF(E38=M38,2^C38,0)))))</f>
        <v>0</v>
      </c>
      <c r="T38" s="1">
        <f>IF(OR(E38=G38,E38=H38),2^C38,0)</f>
        <v>0</v>
      </c>
      <c r="U38" s="1">
        <f>IF(E38=H38,2^C38,0)</f>
        <v>0</v>
      </c>
      <c r="AA38" s="12" t="s">
        <v>192</v>
      </c>
      <c r="AB38" s="12" t="s">
        <v>193</v>
      </c>
      <c r="AC38" s="12" t="s">
        <v>194</v>
      </c>
      <c r="AD38" s="12" t="s">
        <v>159</v>
      </c>
      <c r="AE38" s="12" t="s">
        <v>241</v>
      </c>
      <c r="AF38" s="12" t="s">
        <v>255</v>
      </c>
    </row>
    <row r="39" spans="2:34" x14ac:dyDescent="0.25">
      <c r="B39" s="36"/>
      <c r="C39" s="30">
        <v>3</v>
      </c>
      <c r="D39" s="30">
        <v>35</v>
      </c>
      <c r="E39" s="10" t="s">
        <v>160</v>
      </c>
      <c r="F39" s="8" t="s">
        <v>192</v>
      </c>
      <c r="G39" s="8" t="s">
        <v>193</v>
      </c>
      <c r="H39" s="8" t="s">
        <v>194</v>
      </c>
      <c r="I39" s="9" t="s">
        <v>160</v>
      </c>
      <c r="J39" s="9"/>
      <c r="K39" s="9"/>
      <c r="L39" s="9" t="s">
        <v>256</v>
      </c>
      <c r="M39" s="9"/>
      <c r="O39" s="7" t="s">
        <v>186</v>
      </c>
      <c r="Q39" s="1">
        <f>IF(E39=I39,2^C39,IF(E39=J39,0,IF(E39=K39,2^C39,IF(E39=L39,0,IF(E39=M39,2^C39,0)))))</f>
        <v>8</v>
      </c>
      <c r="R39" s="1">
        <f>IF(E39=I39,0,IF(E39=J39,2^C39,IF(E39=K39,2^C39,IF(E39=L39,0,IF(E39=M39,0,0)))))</f>
        <v>0</v>
      </c>
      <c r="S39" s="1">
        <f>IF(E39=I39,0,IF(E39=J39,0,IF(E39=K39,0,IF(E39=L39,2^C39,IF(E39=M39,2^C39,0)))))</f>
        <v>0</v>
      </c>
      <c r="T39" s="1">
        <f>IF(OR(E39=G39,E39=H39),2^C39,0)</f>
        <v>0</v>
      </c>
      <c r="U39" s="1">
        <f>IF(E39=H39,2^C39,0)</f>
        <v>0</v>
      </c>
      <c r="AA39" s="12" t="s">
        <v>192</v>
      </c>
      <c r="AB39" s="12" t="s">
        <v>193</v>
      </c>
      <c r="AC39" s="12" t="s">
        <v>194</v>
      </c>
      <c r="AD39" s="12" t="s">
        <v>160</v>
      </c>
      <c r="AE39" s="12" t="s">
        <v>256</v>
      </c>
    </row>
    <row r="40" spans="2:34" x14ac:dyDescent="0.25">
      <c r="B40" s="36"/>
      <c r="C40" s="30">
        <v>4</v>
      </c>
      <c r="D40" s="30">
        <v>36</v>
      </c>
      <c r="E40" s="10" t="s">
        <v>161</v>
      </c>
      <c r="F40" s="8" t="s">
        <v>192</v>
      </c>
      <c r="G40" s="8" t="s">
        <v>193</v>
      </c>
      <c r="H40" s="8" t="s">
        <v>194</v>
      </c>
      <c r="I40" s="9" t="s">
        <v>161</v>
      </c>
      <c r="J40" s="9" t="s">
        <v>44</v>
      </c>
      <c r="K40" s="9"/>
      <c r="L40" s="9" t="s">
        <v>257</v>
      </c>
      <c r="M40" s="9"/>
      <c r="O40" s="7" t="s">
        <v>174</v>
      </c>
      <c r="Q40" s="1">
        <f>IF(E40=I40,2^C40,IF(E40=J40,0,IF(E40=K40,2^C40,IF(E40=L40,0,IF(E40=M40,2^C40,0)))))</f>
        <v>16</v>
      </c>
      <c r="R40" s="1">
        <f>IF(E40=I40,0,IF(E40=J40,2^C40,IF(E40=K40,2^C40,IF(E40=L40,0,IF(E40=M40,0,0)))))</f>
        <v>0</v>
      </c>
      <c r="S40" s="1">
        <f>IF(E40=I40,0,IF(E40=J40,0,IF(E40=K40,0,IF(E40=L40,2^C40,IF(E40=M40,2^C40,0)))))</f>
        <v>0</v>
      </c>
      <c r="T40" s="1">
        <f>IF(OR(E40=G40,E40=H40),2^C40,0)</f>
        <v>0</v>
      </c>
      <c r="U40" s="1">
        <f>IF(E40=H40,2^C40,0)</f>
        <v>0</v>
      </c>
      <c r="AA40" s="12" t="s">
        <v>192</v>
      </c>
      <c r="AB40" s="12" t="s">
        <v>193</v>
      </c>
      <c r="AC40" s="12" t="s">
        <v>194</v>
      </c>
      <c r="AD40" s="12" t="s">
        <v>161</v>
      </c>
      <c r="AE40" s="12" t="s">
        <v>44</v>
      </c>
      <c r="AF40" s="12" t="s">
        <v>257</v>
      </c>
    </row>
    <row r="41" spans="2:34" x14ac:dyDescent="0.25">
      <c r="B41" s="36"/>
      <c r="C41" s="30">
        <v>5</v>
      </c>
      <c r="D41" s="30">
        <v>37</v>
      </c>
      <c r="E41" s="10" t="s">
        <v>162</v>
      </c>
      <c r="F41" s="8" t="s">
        <v>192</v>
      </c>
      <c r="G41" s="8" t="s">
        <v>193</v>
      </c>
      <c r="H41" s="8" t="s">
        <v>194</v>
      </c>
      <c r="I41" s="9" t="s">
        <v>162</v>
      </c>
      <c r="J41" s="9" t="s">
        <v>46</v>
      </c>
      <c r="K41" s="9" t="s">
        <v>242</v>
      </c>
      <c r="L41" s="9" t="s">
        <v>258</v>
      </c>
      <c r="M41" s="9"/>
      <c r="O41" s="7" t="str">
        <f>"                [0] = 0x"&amp;DEC2HEX(SUM(Q68:Q99),8)&amp;"U,                  /* GPIO pin [95:64]: GPIO(0) or Alternate functions */"</f>
        <v xml:space="preserve">                [0] = 0xF7EC0000U,                  /* GPIO pin [95:64]: GPIO(0) or Alternate functions */</v>
      </c>
      <c r="Q41" s="1">
        <f>IF(E41=I41,2^C41,IF(E41=J41,0,IF(E41=K41,2^C41,IF(E41=L41,0,IF(E41=M41,2^C41,0)))))</f>
        <v>32</v>
      </c>
      <c r="R41" s="1">
        <f>IF(E41=I41,0,IF(E41=J41,2^C41,IF(E41=K41,2^C41,IF(E41=L41,0,IF(E41=M41,0,0)))))</f>
        <v>0</v>
      </c>
      <c r="S41" s="1">
        <f>IF(E41=I41,0,IF(E41=J41,0,IF(E41=K41,0,IF(E41=L41,2^C41,IF(E41=M41,2^C41,0)))))</f>
        <v>0</v>
      </c>
      <c r="T41" s="1">
        <f>IF(OR(E41=G41,E41=H41),2^C41,0)</f>
        <v>0</v>
      </c>
      <c r="U41" s="1">
        <f>IF(E41=H41,2^C41,0)</f>
        <v>0</v>
      </c>
      <c r="AA41" s="12" t="s">
        <v>192</v>
      </c>
      <c r="AB41" s="12" t="s">
        <v>193</v>
      </c>
      <c r="AC41" s="12" t="s">
        <v>194</v>
      </c>
      <c r="AD41" s="12" t="s">
        <v>162</v>
      </c>
      <c r="AE41" s="12" t="s">
        <v>46</v>
      </c>
      <c r="AF41" s="12" t="s">
        <v>242</v>
      </c>
      <c r="AG41" s="12" t="s">
        <v>258</v>
      </c>
    </row>
    <row r="42" spans="2:34" x14ac:dyDescent="0.25">
      <c r="B42" s="36"/>
      <c r="C42" s="30">
        <v>6</v>
      </c>
      <c r="D42" s="30">
        <v>38</v>
      </c>
      <c r="E42" s="10" t="s">
        <v>163</v>
      </c>
      <c r="F42" s="8" t="s">
        <v>192</v>
      </c>
      <c r="G42" s="8" t="s">
        <v>193</v>
      </c>
      <c r="H42" s="8" t="s">
        <v>194</v>
      </c>
      <c r="I42" s="9" t="s">
        <v>163</v>
      </c>
      <c r="J42" s="9" t="s">
        <v>48</v>
      </c>
      <c r="K42" s="9" t="s">
        <v>243</v>
      </c>
      <c r="L42" s="9" t="s">
        <v>259</v>
      </c>
      <c r="M42" s="9" t="s">
        <v>92</v>
      </c>
      <c r="O42" s="7" t="str">
        <f>"                [1] = 0x"&amp;DEC2HEX(SUM(R68:R99),8)&amp;"U,                  /* GPIO pin [95:64]: GPIO(0) or Alternate functions */"</f>
        <v xml:space="preserve">                [1] = 0x7803B7FFU,                  /* GPIO pin [95:64]: GPIO(0) or Alternate functions */</v>
      </c>
      <c r="Q42" s="1">
        <f>IF(E42=I42,2^C42,IF(E42=J42,0,IF(E42=K42,2^C42,IF(E42=L42,0,IF(E42=M42,2^C42,0)))))</f>
        <v>64</v>
      </c>
      <c r="R42" s="1">
        <f>IF(E42=I42,0,IF(E42=J42,2^C42,IF(E42=K42,2^C42,IF(E42=L42,0,IF(E42=M42,0,0)))))</f>
        <v>0</v>
      </c>
      <c r="S42" s="1">
        <f>IF(E42=I42,0,IF(E42=J42,0,IF(E42=K42,0,IF(E42=L42,2^C42,IF(E42=M42,2^C42,0)))))</f>
        <v>0</v>
      </c>
      <c r="T42" s="1">
        <f>IF(OR(E42=G42,E42=H42),2^C42,0)</f>
        <v>0</v>
      </c>
      <c r="U42" s="1">
        <f>IF(E42=H42,2^C42,0)</f>
        <v>0</v>
      </c>
      <c r="AA42" s="12" t="s">
        <v>192</v>
      </c>
      <c r="AB42" s="12" t="s">
        <v>193</v>
      </c>
      <c r="AC42" s="12" t="s">
        <v>194</v>
      </c>
      <c r="AD42" s="12" t="s">
        <v>163</v>
      </c>
      <c r="AE42" s="12" t="s">
        <v>48</v>
      </c>
      <c r="AF42" s="12" t="s">
        <v>243</v>
      </c>
      <c r="AG42" s="12" t="s">
        <v>259</v>
      </c>
      <c r="AH42" s="12" t="s">
        <v>92</v>
      </c>
    </row>
    <row r="43" spans="2:34" x14ac:dyDescent="0.25">
      <c r="B43" s="36"/>
      <c r="C43" s="30">
        <v>7</v>
      </c>
      <c r="D43" s="30">
        <v>39</v>
      </c>
      <c r="E43" s="10" t="s">
        <v>164</v>
      </c>
      <c r="F43" s="8" t="s">
        <v>192</v>
      </c>
      <c r="G43" s="8" t="s">
        <v>193</v>
      </c>
      <c r="H43" s="8" t="s">
        <v>194</v>
      </c>
      <c r="I43" s="9" t="s">
        <v>164</v>
      </c>
      <c r="J43" s="9" t="s">
        <v>50</v>
      </c>
      <c r="K43" s="9" t="s">
        <v>244</v>
      </c>
      <c r="L43" s="9" t="s">
        <v>260</v>
      </c>
      <c r="M43" s="9" t="s">
        <v>93</v>
      </c>
      <c r="O43" s="7" t="str">
        <f>"                [2] = 0x"&amp;DEC2HEX(SUM(S68:S99),8)&amp;"U,                  /* GPIO pin [95:64]: GPIO(0) or Alternate functions */"</f>
        <v xml:space="preserve">                [2] = 0x00000000U,                  /* GPIO pin [95:64]: GPIO(0) or Alternate functions */</v>
      </c>
      <c r="Q43" s="1">
        <f>IF(E43=I43,2^C43,IF(E43=J43,0,IF(E43=K43,2^C43,IF(E43=L43,0,IF(E43=M43,2^C43,0)))))</f>
        <v>128</v>
      </c>
      <c r="R43" s="1">
        <f>IF(E43=I43,0,IF(E43=J43,2^C43,IF(E43=K43,2^C43,IF(E43=L43,0,IF(E43=M43,0,0)))))</f>
        <v>0</v>
      </c>
      <c r="S43" s="1">
        <f>IF(E43=I43,0,IF(E43=J43,0,IF(E43=K43,0,IF(E43=L43,2^C43,IF(E43=M43,2^C43,0)))))</f>
        <v>0</v>
      </c>
      <c r="T43" s="1">
        <f>IF(OR(E43=G43,E43=H43),2^C43,0)</f>
        <v>0</v>
      </c>
      <c r="U43" s="1">
        <f>IF(E43=H43,2^C43,0)</f>
        <v>0</v>
      </c>
      <c r="AA43" s="12" t="s">
        <v>192</v>
      </c>
      <c r="AB43" s="12" t="s">
        <v>193</v>
      </c>
      <c r="AC43" s="12" t="s">
        <v>194</v>
      </c>
      <c r="AD43" s="12" t="s">
        <v>164</v>
      </c>
      <c r="AE43" s="12" t="s">
        <v>50</v>
      </c>
      <c r="AF43" s="12" t="s">
        <v>244</v>
      </c>
      <c r="AG43" s="12" t="s">
        <v>260</v>
      </c>
      <c r="AH43" s="12" t="s">
        <v>93</v>
      </c>
    </row>
    <row r="44" spans="2:34" ht="30" x14ac:dyDescent="0.25">
      <c r="B44" s="36"/>
      <c r="C44" s="30">
        <v>8</v>
      </c>
      <c r="D44" s="30">
        <v>40</v>
      </c>
      <c r="E44" s="10" t="s">
        <v>165</v>
      </c>
      <c r="F44" s="8" t="s">
        <v>192</v>
      </c>
      <c r="G44" s="8" t="s">
        <v>193</v>
      </c>
      <c r="H44" s="8" t="s">
        <v>194</v>
      </c>
      <c r="I44" s="9" t="s">
        <v>165</v>
      </c>
      <c r="J44" s="9" t="s">
        <v>58</v>
      </c>
      <c r="K44" s="9" t="s">
        <v>245</v>
      </c>
      <c r="L44" s="9" t="s">
        <v>261</v>
      </c>
      <c r="M44" s="9"/>
      <c r="O44" s="7" t="s">
        <v>175</v>
      </c>
      <c r="Q44" s="1">
        <f>IF(E44=I44,2^C44,IF(E44=J44,0,IF(E44=K44,2^C44,IF(E44=L44,0,IF(E44=M44,2^C44,0)))))</f>
        <v>256</v>
      </c>
      <c r="R44" s="1">
        <f>IF(E44=I44,0,IF(E44=J44,2^C44,IF(E44=K44,2^C44,IF(E44=L44,0,IF(E44=M44,0,0)))))</f>
        <v>0</v>
      </c>
      <c r="S44" s="1">
        <f>IF(E44=I44,0,IF(E44=J44,0,IF(E44=K44,0,IF(E44=L44,2^C44,IF(E44=M44,2^C44,0)))))</f>
        <v>0</v>
      </c>
      <c r="T44" s="1">
        <f>IF(OR(E44=G44,E44=H44),2^C44,0)</f>
        <v>0</v>
      </c>
      <c r="U44" s="1">
        <f>IF(E44=H44,2^C44,0)</f>
        <v>0</v>
      </c>
      <c r="AA44" s="12" t="s">
        <v>192</v>
      </c>
      <c r="AB44" s="12" t="s">
        <v>193</v>
      </c>
      <c r="AC44" s="12" t="s">
        <v>194</v>
      </c>
      <c r="AD44" s="12" t="s">
        <v>165</v>
      </c>
      <c r="AE44" s="12" t="s">
        <v>58</v>
      </c>
      <c r="AF44" s="12" t="s">
        <v>245</v>
      </c>
      <c r="AG44" s="12" t="s">
        <v>261</v>
      </c>
    </row>
    <row r="45" spans="2:34" x14ac:dyDescent="0.25">
      <c r="B45" s="36"/>
      <c r="C45" s="30">
        <v>9</v>
      </c>
      <c r="D45" s="30">
        <v>41</v>
      </c>
      <c r="E45" s="10" t="s">
        <v>166</v>
      </c>
      <c r="F45" s="8" t="s">
        <v>192</v>
      </c>
      <c r="G45" s="8" t="s">
        <v>193</v>
      </c>
      <c r="H45" s="8" t="s">
        <v>194</v>
      </c>
      <c r="I45" s="9" t="s">
        <v>166</v>
      </c>
      <c r="J45" s="9" t="s">
        <v>65</v>
      </c>
      <c r="K45" s="9" t="s">
        <v>246</v>
      </c>
      <c r="L45" s="9" t="s">
        <v>262</v>
      </c>
      <c r="M45" s="9"/>
      <c r="O45" s="7" t="str">
        <f>"            .PinIoTypeRegVal = 0x"&amp;DEC2HEX(SUM(T68:T99),8)&amp;"U,         /* GPIO pin [95:64]: Input(0) or Output(1) pin */"</f>
        <v xml:space="preserve">            .PinIoTypeRegVal = 0x00100000U,         /* GPIO pin [95:64]: Input(0) or Output(1) pin */</v>
      </c>
      <c r="Q45" s="1">
        <f>IF(E45=I45,2^C45,IF(E45=J45,0,IF(E45=K45,2^C45,IF(E45=L45,0,IF(E45=M45,2^C45,0)))))</f>
        <v>512</v>
      </c>
      <c r="R45" s="1">
        <f>IF(E45=I45,0,IF(E45=J45,2^C45,IF(E45=K45,2^C45,IF(E45=L45,0,IF(E45=M45,0,0)))))</f>
        <v>0</v>
      </c>
      <c r="S45" s="1">
        <f>IF(E45=I45,0,IF(E45=J45,0,IF(E45=K45,0,IF(E45=L45,2^C45,IF(E45=M45,2^C45,0)))))</f>
        <v>0</v>
      </c>
      <c r="T45" s="1">
        <f>IF(OR(E45=G45,E45=H45),2^C45,0)</f>
        <v>0</v>
      </c>
      <c r="U45" s="1">
        <f>IF(E45=H45,2^C45,0)</f>
        <v>0</v>
      </c>
      <c r="AA45" s="12" t="s">
        <v>192</v>
      </c>
      <c r="AB45" s="12" t="s">
        <v>193</v>
      </c>
      <c r="AC45" s="12" t="s">
        <v>194</v>
      </c>
      <c r="AD45" s="12" t="s">
        <v>166</v>
      </c>
      <c r="AE45" s="12" t="s">
        <v>65</v>
      </c>
      <c r="AF45" s="12" t="s">
        <v>246</v>
      </c>
      <c r="AG45" s="12" t="s">
        <v>262</v>
      </c>
    </row>
    <row r="46" spans="2:34" ht="30" x14ac:dyDescent="0.25">
      <c r="B46" s="36"/>
      <c r="C46" s="30">
        <v>10</v>
      </c>
      <c r="D46" s="30">
        <v>42</v>
      </c>
      <c r="E46" s="10" t="s">
        <v>167</v>
      </c>
      <c r="F46" s="8" t="s">
        <v>192</v>
      </c>
      <c r="G46" s="8" t="s">
        <v>193</v>
      </c>
      <c r="H46" s="8" t="s">
        <v>194</v>
      </c>
      <c r="I46" s="9" t="s">
        <v>167</v>
      </c>
      <c r="J46" s="9" t="s">
        <v>66</v>
      </c>
      <c r="K46" s="9" t="s">
        <v>247</v>
      </c>
      <c r="L46" s="9" t="s">
        <v>263</v>
      </c>
      <c r="M46" s="9"/>
      <c r="O46" s="7" t="s">
        <v>187</v>
      </c>
      <c r="Q46" s="1">
        <f>IF(E46=I46,2^C46,IF(E46=J46,0,IF(E46=K46,2^C46,IF(E46=L46,0,IF(E46=M46,2^C46,0)))))</f>
        <v>1024</v>
      </c>
      <c r="R46" s="1">
        <f>IF(E46=I46,0,IF(E46=J46,2^C46,IF(E46=K46,2^C46,IF(E46=L46,0,IF(E46=M46,0,0)))))</f>
        <v>0</v>
      </c>
      <c r="S46" s="1">
        <f>IF(E46=I46,0,IF(E46=J46,0,IF(E46=K46,0,IF(E46=L46,2^C46,IF(E46=M46,2^C46,0)))))</f>
        <v>0</v>
      </c>
      <c r="T46" s="1">
        <f>IF(OR(E46=G46,E46=H46),2^C46,0)</f>
        <v>0</v>
      </c>
      <c r="U46" s="1">
        <f>IF(E46=H46,2^C46,0)</f>
        <v>0</v>
      </c>
      <c r="AA46" s="12" t="s">
        <v>192</v>
      </c>
      <c r="AB46" s="12" t="s">
        <v>193</v>
      </c>
      <c r="AC46" s="12" t="s">
        <v>194</v>
      </c>
      <c r="AD46" s="12" t="s">
        <v>167</v>
      </c>
      <c r="AE46" s="12" t="s">
        <v>66</v>
      </c>
      <c r="AF46" s="12" t="s">
        <v>247</v>
      </c>
      <c r="AG46" s="12" t="s">
        <v>263</v>
      </c>
    </row>
    <row r="47" spans="2:34" ht="30" x14ac:dyDescent="0.25">
      <c r="B47" s="36"/>
      <c r="C47" s="30">
        <v>11</v>
      </c>
      <c r="D47" s="30">
        <v>43</v>
      </c>
      <c r="E47" s="10" t="s">
        <v>168</v>
      </c>
      <c r="F47" s="8" t="s">
        <v>192</v>
      </c>
      <c r="G47" s="8" t="s">
        <v>193</v>
      </c>
      <c r="H47" s="8" t="s">
        <v>194</v>
      </c>
      <c r="I47" s="9" t="s">
        <v>168</v>
      </c>
      <c r="J47" s="9"/>
      <c r="K47" s="9" t="s">
        <v>248</v>
      </c>
      <c r="L47" s="9" t="s">
        <v>264</v>
      </c>
      <c r="M47" s="9"/>
      <c r="O47" s="7" t="str">
        <f>"            .PinStateRegVal = 0x"&amp;DEC2HEX(SUM(U68:U99),8)&amp;"U,          /* GPIO pin [95:64]: Low(0) or High(1) pin state */"</f>
        <v xml:space="preserve">            .PinStateRegVal = 0x00000000U,          /* GPIO pin [95:64]: Low(0) or High(1) pin state */</v>
      </c>
      <c r="Q47" s="1">
        <f>IF(E47=I47,2^C47,IF(E47=J47,0,IF(E47=K47,2^C47,IF(E47=L47,0,IF(E47=M47,2^C47,0)))))</f>
        <v>2048</v>
      </c>
      <c r="R47" s="1">
        <f>IF(E47=I47,0,IF(E47=J47,2^C47,IF(E47=K47,2^C47,IF(E47=L47,0,IF(E47=M47,0,0)))))</f>
        <v>0</v>
      </c>
      <c r="S47" s="1">
        <f>IF(E47=I47,0,IF(E47=J47,0,IF(E47=K47,0,IF(E47=L47,2^C47,IF(E47=M47,2^C47,0)))))</f>
        <v>0</v>
      </c>
      <c r="T47" s="1">
        <f>IF(OR(E47=G47,E47=H47),2^C47,0)</f>
        <v>0</v>
      </c>
      <c r="U47" s="1">
        <f>IF(E47=H47,2^C47,0)</f>
        <v>0</v>
      </c>
      <c r="AA47" s="12" t="s">
        <v>192</v>
      </c>
      <c r="AB47" s="12" t="s">
        <v>193</v>
      </c>
      <c r="AC47" s="12" t="s">
        <v>194</v>
      </c>
      <c r="AD47" s="12" t="s">
        <v>168</v>
      </c>
      <c r="AE47" s="12" t="s">
        <v>248</v>
      </c>
      <c r="AF47" s="12" t="s">
        <v>264</v>
      </c>
    </row>
    <row r="48" spans="2:34" ht="30" x14ac:dyDescent="0.25">
      <c r="B48" s="36"/>
      <c r="C48" s="30">
        <v>12</v>
      </c>
      <c r="D48" s="30">
        <v>44</v>
      </c>
      <c r="E48" s="10" t="s">
        <v>267</v>
      </c>
      <c r="F48" s="8" t="s">
        <v>192</v>
      </c>
      <c r="G48" s="8" t="s">
        <v>193</v>
      </c>
      <c r="H48" s="8" t="s">
        <v>194</v>
      </c>
      <c r="I48" s="9" t="s">
        <v>11</v>
      </c>
      <c r="J48" s="9" t="s">
        <v>52</v>
      </c>
      <c r="K48" s="9" t="s">
        <v>247</v>
      </c>
      <c r="L48" s="9" t="s">
        <v>265</v>
      </c>
      <c r="M48" s="9" t="s">
        <v>73</v>
      </c>
      <c r="O48" s="7" t="s">
        <v>205</v>
      </c>
      <c r="Q48" s="1">
        <f>IF(E48=I48,2^C48,IF(E48=J48,0,IF(E48=K48,2^C48,IF(E48=L48,0,IF(E48=M48,2^C48,0)))))</f>
        <v>0</v>
      </c>
      <c r="R48" s="1">
        <f>IF(E48=I48,0,IF(E48=J48,2^C48,IF(E48=K48,2^C48,IF(E48=L48,0,IF(E48=M48,0,0)))))</f>
        <v>0</v>
      </c>
      <c r="S48" s="1">
        <f>IF(E48=I48,0,IF(E48=J48,0,IF(E48=K48,0,IF(E48=L48,2^C48,IF(E48=M48,2^C48,0)))))</f>
        <v>0</v>
      </c>
      <c r="T48" s="1">
        <f>IF(OR(E48=G48,E48=H48),2^C48,0)</f>
        <v>0</v>
      </c>
      <c r="U48" s="1">
        <f>IF(E48=H48,2^C48,0)</f>
        <v>0</v>
      </c>
      <c r="AA48" s="12" t="s">
        <v>192</v>
      </c>
      <c r="AB48" s="12" t="s">
        <v>193</v>
      </c>
      <c r="AC48" s="12" t="s">
        <v>194</v>
      </c>
      <c r="AD48" s="12" t="s">
        <v>11</v>
      </c>
      <c r="AE48" s="12" t="s">
        <v>52</v>
      </c>
      <c r="AF48" s="12" t="s">
        <v>247</v>
      </c>
      <c r="AG48" s="12" t="s">
        <v>265</v>
      </c>
      <c r="AH48" s="12" t="s">
        <v>73</v>
      </c>
    </row>
    <row r="49" spans="2:33" x14ac:dyDescent="0.25">
      <c r="B49" s="36"/>
      <c r="C49" s="30">
        <v>13</v>
      </c>
      <c r="D49" s="30">
        <v>45</v>
      </c>
      <c r="E49" s="10" t="s">
        <v>217</v>
      </c>
      <c r="F49" s="8" t="s">
        <v>192</v>
      </c>
      <c r="G49" s="8" t="s">
        <v>193</v>
      </c>
      <c r="H49" s="8" t="s">
        <v>194</v>
      </c>
      <c r="I49" s="9" t="s">
        <v>54</v>
      </c>
      <c r="J49" s="9" t="s">
        <v>217</v>
      </c>
      <c r="K49" s="9" t="s">
        <v>95</v>
      </c>
      <c r="L49" s="9" t="s">
        <v>96</v>
      </c>
      <c r="M49" s="9"/>
      <c r="O49" s="7" t="s">
        <v>178</v>
      </c>
      <c r="Q49" s="1">
        <f>IF(E49=I49,2^C49,IF(E49=J49,0,IF(E49=K49,2^C49,IF(E49=L49,0,IF(E49=M49,2^C49,0)))))</f>
        <v>0</v>
      </c>
      <c r="R49" s="1">
        <f>IF(E49=I49,0,IF(E49=J49,2^C49,IF(E49=K49,2^C49,IF(E49=L49,0,IF(E49=M49,0,0)))))</f>
        <v>8192</v>
      </c>
      <c r="S49" s="1">
        <f>IF(E49=I49,0,IF(E49=J49,0,IF(E49=K49,0,IF(E49=L49,2^C49,IF(E49=M49,2^C49,0)))))</f>
        <v>0</v>
      </c>
      <c r="T49" s="1">
        <f>IF(OR(E49=G49,E49=H49),2^C49,0)</f>
        <v>0</v>
      </c>
      <c r="U49" s="1">
        <f>IF(E49=H49,2^C49,0)</f>
        <v>0</v>
      </c>
      <c r="AA49" s="12" t="s">
        <v>192</v>
      </c>
      <c r="AB49" s="12" t="s">
        <v>193</v>
      </c>
      <c r="AC49" s="12" t="s">
        <v>194</v>
      </c>
      <c r="AD49" s="12" t="s">
        <v>54</v>
      </c>
      <c r="AE49" s="12" t="s">
        <v>217</v>
      </c>
      <c r="AF49" s="12" t="s">
        <v>95</v>
      </c>
      <c r="AG49" s="12" t="s">
        <v>96</v>
      </c>
    </row>
    <row r="50" spans="2:33" x14ac:dyDescent="0.25">
      <c r="B50" s="36"/>
      <c r="C50" s="30">
        <v>14</v>
      </c>
      <c r="D50" s="30">
        <v>46</v>
      </c>
      <c r="E50" s="10" t="s">
        <v>94</v>
      </c>
      <c r="F50" s="8" t="s">
        <v>192</v>
      </c>
      <c r="G50" s="8" t="s">
        <v>193</v>
      </c>
      <c r="H50" s="8" t="s">
        <v>194</v>
      </c>
      <c r="I50" s="9" t="s">
        <v>56</v>
      </c>
      <c r="J50" s="9" t="s">
        <v>94</v>
      </c>
      <c r="K50" s="9"/>
      <c r="L50" s="9"/>
      <c r="M50" s="9"/>
      <c r="O50" s="7" t="s">
        <v>179</v>
      </c>
      <c r="Q50" s="1">
        <f>IF(E50=I50,2^C50,IF(E50=J50,0,IF(E50=K50,2^C50,IF(E50=L50,0,IF(E50=M50,2^C50,0)))))</f>
        <v>0</v>
      </c>
      <c r="R50" s="1">
        <f>IF(E50=I50,0,IF(E50=J50,2^C50,IF(E50=K50,2^C50,IF(E50=L50,0,IF(E50=M50,0,0)))))</f>
        <v>16384</v>
      </c>
      <c r="S50" s="1">
        <f>IF(E50=I50,0,IF(E50=J50,0,IF(E50=K50,0,IF(E50=L50,2^C50,IF(E50=M50,2^C50,0)))))</f>
        <v>0</v>
      </c>
      <c r="T50" s="1">
        <f>IF(OR(E50=G50,E50=H50),2^C50,0)</f>
        <v>0</v>
      </c>
      <c r="U50" s="1">
        <f>IF(E50=H50,2^C50,0)</f>
        <v>0</v>
      </c>
      <c r="AA50" s="12" t="s">
        <v>192</v>
      </c>
      <c r="AB50" s="12" t="s">
        <v>193</v>
      </c>
      <c r="AC50" s="12" t="s">
        <v>194</v>
      </c>
      <c r="AD50" s="12" t="s">
        <v>56</v>
      </c>
      <c r="AE50" s="12" t="s">
        <v>94</v>
      </c>
    </row>
    <row r="51" spans="2:33" x14ac:dyDescent="0.25">
      <c r="B51" s="36"/>
      <c r="C51" s="30">
        <v>15</v>
      </c>
      <c r="D51" s="30">
        <v>47</v>
      </c>
      <c r="E51" s="10" t="s">
        <v>97</v>
      </c>
      <c r="F51" s="8" t="s">
        <v>192</v>
      </c>
      <c r="G51" s="8" t="s">
        <v>193</v>
      </c>
      <c r="H51" s="8" t="s">
        <v>194</v>
      </c>
      <c r="I51" s="9"/>
      <c r="J51" s="9" t="s">
        <v>97</v>
      </c>
      <c r="K51" s="9" t="s">
        <v>98</v>
      </c>
      <c r="L51" s="9"/>
      <c r="M51" s="9"/>
      <c r="O51" s="7" t="s">
        <v>180</v>
      </c>
      <c r="Q51" s="1">
        <f>IF(E51=I51,2^C51,IF(E51=J51,0,IF(E51=K51,2^C51,IF(E51=L51,0,IF(E51=M51,2^C51,0)))))</f>
        <v>0</v>
      </c>
      <c r="R51" s="1">
        <f>IF(E51=I51,0,IF(E51=J51,2^C51,IF(E51=K51,2^C51,IF(E51=L51,0,IF(E51=M51,0,0)))))</f>
        <v>32768</v>
      </c>
      <c r="S51" s="1">
        <f>IF(E51=I51,0,IF(E51=J51,0,IF(E51=K51,0,IF(E51=L51,2^C51,IF(E51=M51,2^C51,0)))))</f>
        <v>0</v>
      </c>
      <c r="T51" s="1">
        <f>IF(OR(E51=G51,E51=H51),2^C51,0)</f>
        <v>0</v>
      </c>
      <c r="U51" s="1">
        <f>IF(E51=H51,2^C51,0)</f>
        <v>0</v>
      </c>
      <c r="AA51" s="12" t="s">
        <v>192</v>
      </c>
      <c r="AB51" s="12" t="s">
        <v>193</v>
      </c>
      <c r="AC51" s="12" t="s">
        <v>194</v>
      </c>
      <c r="AD51" s="12" t="s">
        <v>97</v>
      </c>
      <c r="AE51" s="12" t="s">
        <v>98</v>
      </c>
    </row>
    <row r="52" spans="2:33" x14ac:dyDescent="0.25">
      <c r="B52" s="36"/>
      <c r="C52" s="30">
        <v>16</v>
      </c>
      <c r="D52" s="30">
        <v>48</v>
      </c>
      <c r="E52" s="10" t="s">
        <v>99</v>
      </c>
      <c r="F52" s="8" t="s">
        <v>192</v>
      </c>
      <c r="G52" s="8" t="s">
        <v>193</v>
      </c>
      <c r="H52" s="8" t="s">
        <v>194</v>
      </c>
      <c r="I52" s="9"/>
      <c r="J52" s="9" t="s">
        <v>99</v>
      </c>
      <c r="K52" s="9"/>
      <c r="L52" s="9"/>
      <c r="M52" s="9"/>
      <c r="O52" s="7" t="s">
        <v>181</v>
      </c>
      <c r="Q52" s="1">
        <f>IF(E52=I52,2^C52,IF(E52=J52,0,IF(E52=K52,2^C52,IF(E52=L52,0,IF(E52=M52,2^C52,0)))))</f>
        <v>0</v>
      </c>
      <c r="R52" s="1">
        <f>IF(E52=I52,0,IF(E52=J52,2^C52,IF(E52=K52,2^C52,IF(E52=L52,0,IF(E52=M52,0,0)))))</f>
        <v>65536</v>
      </c>
      <c r="S52" s="1">
        <f>IF(E52=I52,0,IF(E52=J52,0,IF(E52=K52,0,IF(E52=L52,2^C52,IF(E52=M52,2^C52,0)))))</f>
        <v>0</v>
      </c>
      <c r="T52" s="1">
        <f>IF(OR(E52=G52,E52=H52),2^C52,0)</f>
        <v>0</v>
      </c>
      <c r="U52" s="1">
        <f>IF(E52=H52,2^C52,0)</f>
        <v>0</v>
      </c>
      <c r="AA52" s="12" t="s">
        <v>192</v>
      </c>
      <c r="AB52" s="12" t="s">
        <v>193</v>
      </c>
      <c r="AC52" s="12" t="s">
        <v>194</v>
      </c>
      <c r="AD52" s="12" t="s">
        <v>99</v>
      </c>
    </row>
    <row r="53" spans="2:33" x14ac:dyDescent="0.25">
      <c r="B53" s="36"/>
      <c r="C53" s="30">
        <v>17</v>
      </c>
      <c r="D53" s="30">
        <v>49</v>
      </c>
      <c r="E53" s="10" t="s">
        <v>100</v>
      </c>
      <c r="F53" s="8" t="s">
        <v>192</v>
      </c>
      <c r="G53" s="8" t="s">
        <v>193</v>
      </c>
      <c r="H53" s="8" t="s">
        <v>194</v>
      </c>
      <c r="I53" s="9"/>
      <c r="J53" s="9" t="s">
        <v>100</v>
      </c>
      <c r="K53" s="9"/>
      <c r="L53" s="9"/>
      <c r="M53" s="9"/>
      <c r="O53" s="7" t="s">
        <v>182</v>
      </c>
      <c r="Q53" s="1">
        <f>IF(E53=I53,2^C53,IF(E53=J53,0,IF(E53=K53,2^C53,IF(E53=L53,0,IF(E53=M53,2^C53,0)))))</f>
        <v>0</v>
      </c>
      <c r="R53" s="1">
        <f>IF(E53=I53,0,IF(E53=J53,2^C53,IF(E53=K53,2^C53,IF(E53=L53,0,IF(E53=M53,0,0)))))</f>
        <v>131072</v>
      </c>
      <c r="S53" s="1">
        <f>IF(E53=I53,0,IF(E53=J53,0,IF(E53=K53,0,IF(E53=L53,2^C53,IF(E53=M53,2^C53,0)))))</f>
        <v>0</v>
      </c>
      <c r="T53" s="1">
        <f>IF(OR(E53=G53,E53=H53),2^C53,0)</f>
        <v>0</v>
      </c>
      <c r="U53" s="1">
        <f>IF(E53=H53,2^C53,0)</f>
        <v>0</v>
      </c>
      <c r="AA53" s="12" t="s">
        <v>192</v>
      </c>
      <c r="AB53" s="12" t="s">
        <v>193</v>
      </c>
      <c r="AC53" s="12" t="s">
        <v>194</v>
      </c>
      <c r="AD53" s="12" t="s">
        <v>100</v>
      </c>
    </row>
    <row r="54" spans="2:33" x14ac:dyDescent="0.25">
      <c r="B54" s="36"/>
      <c r="C54" s="30">
        <v>18</v>
      </c>
      <c r="D54" s="30">
        <v>50</v>
      </c>
      <c r="E54" s="10" t="s">
        <v>101</v>
      </c>
      <c r="F54" s="8" t="s">
        <v>192</v>
      </c>
      <c r="G54" s="8" t="s">
        <v>193</v>
      </c>
      <c r="H54" s="8" t="s">
        <v>194</v>
      </c>
      <c r="I54" s="9"/>
      <c r="J54" s="9" t="s">
        <v>101</v>
      </c>
      <c r="K54" s="9"/>
      <c r="L54" s="9"/>
      <c r="M54" s="9"/>
      <c r="O54" s="7" t="s">
        <v>183</v>
      </c>
      <c r="Q54" s="1">
        <f>IF(E54=I54,2^C54,IF(E54=J54,0,IF(E54=K54,2^C54,IF(E54=L54,0,IF(E54=M54,2^C54,0)))))</f>
        <v>0</v>
      </c>
      <c r="R54" s="1">
        <f>IF(E54=I54,0,IF(E54=J54,2^C54,IF(E54=K54,2^C54,IF(E54=L54,0,IF(E54=M54,0,0)))))</f>
        <v>262144</v>
      </c>
      <c r="S54" s="1">
        <f>IF(E54=I54,0,IF(E54=J54,0,IF(E54=K54,0,IF(E54=L54,2^C54,IF(E54=M54,2^C54,0)))))</f>
        <v>0</v>
      </c>
      <c r="T54" s="1">
        <f>IF(OR(E54=G54,E54=H54),2^C54,0)</f>
        <v>0</v>
      </c>
      <c r="U54" s="1">
        <f>IF(E54=H54,2^C54,0)</f>
        <v>0</v>
      </c>
      <c r="AA54" s="12" t="s">
        <v>192</v>
      </c>
      <c r="AB54" s="12" t="s">
        <v>193</v>
      </c>
      <c r="AC54" s="12" t="s">
        <v>194</v>
      </c>
      <c r="AD54" s="12" t="s">
        <v>101</v>
      </c>
    </row>
    <row r="55" spans="2:33" x14ac:dyDescent="0.25">
      <c r="B55" s="36"/>
      <c r="C55" s="30">
        <v>19</v>
      </c>
      <c r="D55" s="30">
        <v>51</v>
      </c>
      <c r="E55" s="10" t="s">
        <v>102</v>
      </c>
      <c r="F55" s="8" t="s">
        <v>192</v>
      </c>
      <c r="G55" s="8" t="s">
        <v>193</v>
      </c>
      <c r="H55" s="8" t="s">
        <v>194</v>
      </c>
      <c r="I55" s="9"/>
      <c r="J55" s="9" t="s">
        <v>102</v>
      </c>
      <c r="K55" s="9"/>
      <c r="L55" s="9"/>
      <c r="M55" s="9"/>
      <c r="O55" s="7"/>
      <c r="Q55" s="1">
        <f>IF(E55=I55,2^C55,IF(E55=J55,0,IF(E55=K55,2^C55,IF(E55=L55,0,IF(E55=M55,2^C55,0)))))</f>
        <v>0</v>
      </c>
      <c r="R55" s="1">
        <f>IF(E55=I55,0,IF(E55=J55,2^C55,IF(E55=K55,2^C55,IF(E55=L55,0,IF(E55=M55,0,0)))))</f>
        <v>524288</v>
      </c>
      <c r="S55" s="1">
        <f>IF(E55=I55,0,IF(E55=J55,0,IF(E55=K55,0,IF(E55=L55,2^C55,IF(E55=M55,2^C55,0)))))</f>
        <v>0</v>
      </c>
      <c r="T55" s="1">
        <f>IF(OR(E55=G55,E55=H55),2^C55,0)</f>
        <v>0</v>
      </c>
      <c r="U55" s="1">
        <f>IF(E55=H55,2^C55,0)</f>
        <v>0</v>
      </c>
      <c r="AA55" s="12" t="s">
        <v>192</v>
      </c>
      <c r="AB55" s="12" t="s">
        <v>193</v>
      </c>
      <c r="AC55" s="12" t="s">
        <v>194</v>
      </c>
      <c r="AD55" s="12" t="s">
        <v>102</v>
      </c>
    </row>
    <row r="56" spans="2:33" x14ac:dyDescent="0.25">
      <c r="B56" s="36"/>
      <c r="C56" s="30">
        <v>20</v>
      </c>
      <c r="D56" s="30">
        <v>52</v>
      </c>
      <c r="E56" s="10" t="s">
        <v>103</v>
      </c>
      <c r="F56" s="8" t="s">
        <v>192</v>
      </c>
      <c r="G56" s="8" t="s">
        <v>193</v>
      </c>
      <c r="H56" s="8" t="s">
        <v>194</v>
      </c>
      <c r="I56" s="9"/>
      <c r="J56" s="9" t="s">
        <v>103</v>
      </c>
      <c r="K56" s="9" t="s">
        <v>104</v>
      </c>
      <c r="L56" s="9"/>
      <c r="M56" s="9"/>
      <c r="O56" s="7" t="s">
        <v>188</v>
      </c>
      <c r="Q56" s="1">
        <f>IF(E56=I56,2^C56,IF(E56=J56,0,IF(E56=K56,2^C56,IF(E56=L56,0,IF(E56=M56,2^C56,0)))))</f>
        <v>0</v>
      </c>
      <c r="R56" s="1">
        <f>IF(E56=I56,0,IF(E56=J56,2^C56,IF(E56=K56,2^C56,IF(E56=L56,0,IF(E56=M56,0,0)))))</f>
        <v>1048576</v>
      </c>
      <c r="S56" s="1">
        <f>IF(E56=I56,0,IF(E56=J56,0,IF(E56=K56,0,IF(E56=L56,2^C56,IF(E56=M56,2^C56,0)))))</f>
        <v>0</v>
      </c>
      <c r="T56" s="1">
        <f>IF(OR(E56=G56,E56=H56),2^C56,0)</f>
        <v>0</v>
      </c>
      <c r="U56" s="1">
        <f>IF(E56=H56,2^C56,0)</f>
        <v>0</v>
      </c>
      <c r="AA56" s="12" t="s">
        <v>192</v>
      </c>
      <c r="AB56" s="12" t="s">
        <v>193</v>
      </c>
      <c r="AC56" s="12" t="s">
        <v>194</v>
      </c>
      <c r="AD56" s="12" t="s">
        <v>103</v>
      </c>
      <c r="AE56" s="12" t="s">
        <v>104</v>
      </c>
    </row>
    <row r="57" spans="2:33" x14ac:dyDescent="0.25">
      <c r="B57" s="36"/>
      <c r="C57" s="30">
        <v>21</v>
      </c>
      <c r="D57" s="30">
        <v>53</v>
      </c>
      <c r="E57" s="10" t="s">
        <v>105</v>
      </c>
      <c r="F57" s="8" t="s">
        <v>192</v>
      </c>
      <c r="G57" s="8" t="s">
        <v>193</v>
      </c>
      <c r="H57" s="8" t="s">
        <v>194</v>
      </c>
      <c r="I57" s="9"/>
      <c r="J57" s="9" t="s">
        <v>105</v>
      </c>
      <c r="K57" s="9" t="s">
        <v>106</v>
      </c>
      <c r="L57" s="9"/>
      <c r="M57" s="9"/>
      <c r="O57" s="7" t="s">
        <v>174</v>
      </c>
      <c r="Q57" s="1">
        <f>IF(E57=I57,2^C57,IF(E57=J57,0,IF(E57=K57,2^C57,IF(E57=L57,0,IF(E57=M57,2^C57,0)))))</f>
        <v>0</v>
      </c>
      <c r="R57" s="1">
        <f>IF(E57=I57,0,IF(E57=J57,2^C57,IF(E57=K57,2^C57,IF(E57=L57,0,IF(E57=M57,0,0)))))</f>
        <v>2097152</v>
      </c>
      <c r="S57" s="1">
        <f>IF(E57=I57,0,IF(E57=J57,0,IF(E57=K57,0,IF(E57=L57,2^C57,IF(E57=M57,2^C57,0)))))</f>
        <v>0</v>
      </c>
      <c r="T57" s="1">
        <f>IF(OR(E57=G57,E57=H57),2^C57,0)</f>
        <v>0</v>
      </c>
      <c r="U57" s="1">
        <f>IF(E57=H57,2^C57,0)</f>
        <v>0</v>
      </c>
      <c r="AA57" s="12" t="s">
        <v>192</v>
      </c>
      <c r="AB57" s="12" t="s">
        <v>193</v>
      </c>
      <c r="AC57" s="12" t="s">
        <v>194</v>
      </c>
      <c r="AD57" s="12" t="s">
        <v>105</v>
      </c>
      <c r="AE57" s="12" t="s">
        <v>106</v>
      </c>
    </row>
    <row r="58" spans="2:33" x14ac:dyDescent="0.25">
      <c r="B58" s="36"/>
      <c r="C58" s="30">
        <v>22</v>
      </c>
      <c r="D58" s="30">
        <v>54</v>
      </c>
      <c r="E58" s="10" t="s">
        <v>107</v>
      </c>
      <c r="F58" s="8" t="s">
        <v>192</v>
      </c>
      <c r="G58" s="8" t="s">
        <v>193</v>
      </c>
      <c r="H58" s="8" t="s">
        <v>194</v>
      </c>
      <c r="I58" s="9"/>
      <c r="J58" s="9" t="s">
        <v>107</v>
      </c>
      <c r="K58" s="9" t="s">
        <v>108</v>
      </c>
      <c r="L58" s="9"/>
      <c r="M58" s="9"/>
      <c r="O58" s="7" t="str">
        <f>"                [0] = 0x"&amp;DEC2HEX(SUM(Q100:Q131),8)&amp;"U,                  /* GPIO pin [127:96]: GPIO(0) or Alternate functions */"</f>
        <v xml:space="preserve">                [0] = 0x000001E7U,                  /* GPIO pin [127:96]: GPIO(0) or Alternate functions */</v>
      </c>
      <c r="Q58" s="1">
        <f>IF(E58=I58,2^C58,IF(E58=J58,0,IF(E58=K58,2^C58,IF(E58=L58,0,IF(E58=M58,2^C58,0)))))</f>
        <v>0</v>
      </c>
      <c r="R58" s="1">
        <f>IF(E58=I58,0,IF(E58=J58,2^C58,IF(E58=K58,2^C58,IF(E58=L58,0,IF(E58=M58,0,0)))))</f>
        <v>4194304</v>
      </c>
      <c r="S58" s="1">
        <f>IF(E58=I58,0,IF(E58=J58,0,IF(E58=K58,0,IF(E58=L58,2^C58,IF(E58=M58,2^C58,0)))))</f>
        <v>0</v>
      </c>
      <c r="T58" s="1">
        <f>IF(OR(E58=G58,E58=H58),2^C58,0)</f>
        <v>0</v>
      </c>
      <c r="U58" s="1">
        <f>IF(E58=H58,2^C58,0)</f>
        <v>0</v>
      </c>
      <c r="AA58" s="12" t="s">
        <v>192</v>
      </c>
      <c r="AB58" s="12" t="s">
        <v>193</v>
      </c>
      <c r="AC58" s="12" t="s">
        <v>194</v>
      </c>
      <c r="AD58" s="12" t="s">
        <v>107</v>
      </c>
      <c r="AE58" s="12" t="s">
        <v>108</v>
      </c>
    </row>
    <row r="59" spans="2:33" x14ac:dyDescent="0.25">
      <c r="B59" s="36"/>
      <c r="C59" s="30">
        <v>23</v>
      </c>
      <c r="D59" s="30">
        <v>55</v>
      </c>
      <c r="E59" s="10" t="s">
        <v>109</v>
      </c>
      <c r="F59" s="8" t="s">
        <v>192</v>
      </c>
      <c r="G59" s="8" t="s">
        <v>193</v>
      </c>
      <c r="H59" s="8" t="s">
        <v>194</v>
      </c>
      <c r="I59" s="9"/>
      <c r="J59" s="9" t="s">
        <v>109</v>
      </c>
      <c r="K59" s="9" t="s">
        <v>110</v>
      </c>
      <c r="L59" s="9" t="s">
        <v>111</v>
      </c>
      <c r="M59" s="9"/>
      <c r="O59" s="7" t="str">
        <f>"                [1] = 0x"&amp;DEC2HEX(SUM(R100:R131),8)&amp;"U,                  /* GPIO pin [127:96]: GPIO(0) or Alternate functions */"</f>
        <v xml:space="preserve">                [1] = 0x000001E0U,                  /* GPIO pin [127:96]: GPIO(0) or Alternate functions */</v>
      </c>
      <c r="Q59" s="1">
        <f>IF(E59=I59,2^C59,IF(E59=J59,0,IF(E59=K59,2^C59,IF(E59=L59,0,IF(E59=M59,2^C59,0)))))</f>
        <v>0</v>
      </c>
      <c r="R59" s="1">
        <f>IF(E59=I59,0,IF(E59=J59,2^C59,IF(E59=K59,2^C59,IF(E59=L59,0,IF(E59=M59,0,0)))))</f>
        <v>8388608</v>
      </c>
      <c r="S59" s="1">
        <f>IF(E59=I59,0,IF(E59=J59,0,IF(E59=K59,0,IF(E59=L59,2^C59,IF(E59=M59,2^C59,0)))))</f>
        <v>0</v>
      </c>
      <c r="T59" s="1">
        <f>IF(OR(E59=G59,E59=H59),2^C59,0)</f>
        <v>0</v>
      </c>
      <c r="U59" s="1">
        <f>IF(E59=H59,2^C59,0)</f>
        <v>0</v>
      </c>
      <c r="AA59" s="12" t="s">
        <v>192</v>
      </c>
      <c r="AB59" s="12" t="s">
        <v>193</v>
      </c>
      <c r="AC59" s="12" t="s">
        <v>194</v>
      </c>
      <c r="AD59" s="12" t="s">
        <v>109</v>
      </c>
      <c r="AE59" s="12" t="s">
        <v>110</v>
      </c>
      <c r="AF59" s="12" t="s">
        <v>111</v>
      </c>
    </row>
    <row r="60" spans="2:33" x14ac:dyDescent="0.25">
      <c r="B60" s="36"/>
      <c r="C60" s="30">
        <v>24</v>
      </c>
      <c r="D60" s="30">
        <v>56</v>
      </c>
      <c r="E60" s="10" t="s">
        <v>112</v>
      </c>
      <c r="F60" s="8" t="s">
        <v>192</v>
      </c>
      <c r="G60" s="8" t="s">
        <v>193</v>
      </c>
      <c r="H60" s="8" t="s">
        <v>194</v>
      </c>
      <c r="I60" s="9"/>
      <c r="J60" s="9" t="s">
        <v>112</v>
      </c>
      <c r="K60" s="9" t="s">
        <v>113</v>
      </c>
      <c r="L60" s="9"/>
      <c r="M60" s="9"/>
      <c r="O60" s="7" t="str">
        <f>"                [2] = 0x"&amp;DEC2HEX(SUM(S100:S131),8)&amp;"U,                  /* GPIO pin [127:96]: GPIO(0) or Alternate functions */"</f>
        <v xml:space="preserve">                [2] = 0x00000006U,                  /* GPIO pin [127:96]: GPIO(0) or Alternate functions */</v>
      </c>
      <c r="Q60" s="1">
        <f>IF(E60=I60,2^C60,IF(E60=J60,0,IF(E60=K60,2^C60,IF(E60=L60,0,IF(E60=M60,2^C60,0)))))</f>
        <v>0</v>
      </c>
      <c r="R60" s="1">
        <f>IF(E60=I60,0,IF(E60=J60,2^C60,IF(E60=K60,2^C60,IF(E60=L60,0,IF(E60=M60,0,0)))))</f>
        <v>16777216</v>
      </c>
      <c r="S60" s="1">
        <f>IF(E60=I60,0,IF(E60=J60,0,IF(E60=K60,0,IF(E60=L60,2^C60,IF(E60=M60,2^C60,0)))))</f>
        <v>0</v>
      </c>
      <c r="T60" s="1">
        <f>IF(OR(E60=G60,E60=H60),2^C60,0)</f>
        <v>0</v>
      </c>
      <c r="U60" s="1">
        <f>IF(E60=H60,2^C60,0)</f>
        <v>0</v>
      </c>
      <c r="AA60" s="12" t="s">
        <v>192</v>
      </c>
      <c r="AB60" s="12" t="s">
        <v>193</v>
      </c>
      <c r="AC60" s="12" t="s">
        <v>194</v>
      </c>
      <c r="AD60" s="12" t="s">
        <v>112</v>
      </c>
      <c r="AE60" s="12" t="s">
        <v>113</v>
      </c>
    </row>
    <row r="61" spans="2:33" x14ac:dyDescent="0.25">
      <c r="B61" s="36"/>
      <c r="C61" s="30">
        <v>25</v>
      </c>
      <c r="D61" s="30">
        <v>57</v>
      </c>
      <c r="E61" s="10" t="s">
        <v>114</v>
      </c>
      <c r="F61" s="8" t="s">
        <v>192</v>
      </c>
      <c r="G61" s="8" t="s">
        <v>193</v>
      </c>
      <c r="H61" s="8" t="s">
        <v>194</v>
      </c>
      <c r="I61" s="9"/>
      <c r="J61" s="9" t="s">
        <v>114</v>
      </c>
      <c r="K61" s="9" t="s">
        <v>115</v>
      </c>
      <c r="L61" s="9"/>
      <c r="M61" s="9"/>
      <c r="O61" s="7" t="s">
        <v>175</v>
      </c>
      <c r="Q61" s="1">
        <f>IF(E61=I61,2^C61,IF(E61=J61,0,IF(E61=K61,2^C61,IF(E61=L61,0,IF(E61=M61,2^C61,0)))))</f>
        <v>0</v>
      </c>
      <c r="R61" s="1">
        <f>IF(E61=I61,0,IF(E61=J61,2^C61,IF(E61=K61,2^C61,IF(E61=L61,0,IF(E61=M61,0,0)))))</f>
        <v>33554432</v>
      </c>
      <c r="S61" s="1">
        <f>IF(E61=I61,0,IF(E61=J61,0,IF(E61=K61,0,IF(E61=L61,2^C61,IF(E61=M61,2^C61,0)))))</f>
        <v>0</v>
      </c>
      <c r="T61" s="1">
        <f>IF(OR(E61=G61,E61=H61),2^C61,0)</f>
        <v>0</v>
      </c>
      <c r="U61" s="1">
        <f>IF(E61=H61,2^C61,0)</f>
        <v>0</v>
      </c>
      <c r="AA61" s="12" t="s">
        <v>192</v>
      </c>
      <c r="AB61" s="12" t="s">
        <v>193</v>
      </c>
      <c r="AC61" s="12" t="s">
        <v>194</v>
      </c>
      <c r="AD61" s="12" t="s">
        <v>114</v>
      </c>
      <c r="AE61" s="12" t="s">
        <v>115</v>
      </c>
    </row>
    <row r="62" spans="2:33" x14ac:dyDescent="0.25">
      <c r="B62" s="36"/>
      <c r="C62" s="30">
        <v>26</v>
      </c>
      <c r="D62" s="30">
        <v>58</v>
      </c>
      <c r="E62" s="10" t="s">
        <v>116</v>
      </c>
      <c r="F62" s="8" t="s">
        <v>192</v>
      </c>
      <c r="G62" s="8" t="s">
        <v>193</v>
      </c>
      <c r="H62" s="8" t="s">
        <v>194</v>
      </c>
      <c r="I62" s="9"/>
      <c r="J62" s="9" t="s">
        <v>116</v>
      </c>
      <c r="K62" s="9" t="s">
        <v>117</v>
      </c>
      <c r="L62" s="9"/>
      <c r="M62" s="9"/>
      <c r="O62" s="7" t="str">
        <f>"            .PinIoTypeRegVal = 0x"&amp;DEC2HEX(SUM(T100:T131),8)&amp;"U,         /* GPIO pin [127:96]: Input(0) or Output(1) pin */"</f>
        <v xml:space="preserve">            .PinIoTypeRegVal = 0x00000E18U,         /* GPIO pin [127:96]: Input(0) or Output(1) pin */</v>
      </c>
      <c r="Q62" s="1">
        <f>IF(E62=I62,2^C62,IF(E62=J62,0,IF(E62=K62,2^C62,IF(E62=L62,0,IF(E62=M62,2^C62,0)))))</f>
        <v>0</v>
      </c>
      <c r="R62" s="1">
        <f>IF(E62=I62,0,IF(E62=J62,2^C62,IF(E62=K62,2^C62,IF(E62=L62,0,IF(E62=M62,0,0)))))</f>
        <v>67108864</v>
      </c>
      <c r="S62" s="1">
        <f>IF(E62=I62,0,IF(E62=J62,0,IF(E62=K62,0,IF(E62=L62,2^C62,IF(E62=M62,2^C62,0)))))</f>
        <v>0</v>
      </c>
      <c r="T62" s="1">
        <f>IF(OR(E62=G62,E62=H62),2^C62,0)</f>
        <v>0</v>
      </c>
      <c r="U62" s="1">
        <f>IF(E62=H62,2^C62,0)</f>
        <v>0</v>
      </c>
      <c r="AA62" s="12" t="s">
        <v>192</v>
      </c>
      <c r="AB62" s="12" t="s">
        <v>193</v>
      </c>
      <c r="AC62" s="12" t="s">
        <v>194</v>
      </c>
      <c r="AD62" s="12" t="s">
        <v>116</v>
      </c>
      <c r="AE62" s="12" t="s">
        <v>117</v>
      </c>
    </row>
    <row r="63" spans="2:33" x14ac:dyDescent="0.25">
      <c r="B63" s="36"/>
      <c r="C63" s="30">
        <v>27</v>
      </c>
      <c r="D63" s="30">
        <v>59</v>
      </c>
      <c r="E63" s="10" t="s">
        <v>118</v>
      </c>
      <c r="F63" s="8" t="s">
        <v>192</v>
      </c>
      <c r="G63" s="8" t="s">
        <v>193</v>
      </c>
      <c r="H63" s="8" t="s">
        <v>194</v>
      </c>
      <c r="I63" s="9"/>
      <c r="J63" s="9" t="s">
        <v>118</v>
      </c>
      <c r="K63" s="9" t="s">
        <v>119</v>
      </c>
      <c r="L63" s="9" t="s">
        <v>120</v>
      </c>
      <c r="M63" s="9"/>
      <c r="O63" s="7" t="s">
        <v>189</v>
      </c>
      <c r="Q63" s="1">
        <f>IF(E63=I63,2^C63,IF(E63=J63,0,IF(E63=K63,2^C63,IF(E63=L63,0,IF(E63=M63,2^C63,0)))))</f>
        <v>0</v>
      </c>
      <c r="R63" s="1">
        <f>IF(E63=I63,0,IF(E63=J63,2^C63,IF(E63=K63,2^C63,IF(E63=L63,0,IF(E63=M63,0,0)))))</f>
        <v>134217728</v>
      </c>
      <c r="S63" s="1">
        <f>IF(E63=I63,0,IF(E63=J63,0,IF(E63=K63,0,IF(E63=L63,2^C63,IF(E63=M63,2^C63,0)))))</f>
        <v>0</v>
      </c>
      <c r="T63" s="1">
        <f>IF(OR(E63=G63,E63=H63),2^C63,0)</f>
        <v>0</v>
      </c>
      <c r="U63" s="1">
        <f>IF(E63=H63,2^C63,0)</f>
        <v>0</v>
      </c>
      <c r="AA63" s="12" t="s">
        <v>192</v>
      </c>
      <c r="AB63" s="12" t="s">
        <v>193</v>
      </c>
      <c r="AC63" s="12" t="s">
        <v>194</v>
      </c>
      <c r="AD63" s="12" t="s">
        <v>118</v>
      </c>
      <c r="AE63" s="12" t="s">
        <v>119</v>
      </c>
      <c r="AF63" s="12" t="s">
        <v>120</v>
      </c>
    </row>
    <row r="64" spans="2:33" x14ac:dyDescent="0.25">
      <c r="B64" s="36"/>
      <c r="C64" s="30">
        <v>28</v>
      </c>
      <c r="D64" s="30">
        <v>60</v>
      </c>
      <c r="E64" s="10" t="s">
        <v>121</v>
      </c>
      <c r="F64" s="8" t="s">
        <v>192</v>
      </c>
      <c r="G64" s="8" t="s">
        <v>193</v>
      </c>
      <c r="H64" s="8" t="s">
        <v>194</v>
      </c>
      <c r="I64" s="9"/>
      <c r="J64" s="9" t="s">
        <v>121</v>
      </c>
      <c r="K64" s="9" t="s">
        <v>122</v>
      </c>
      <c r="L64" s="9" t="s">
        <v>123</v>
      </c>
      <c r="M64" s="9"/>
      <c r="O64" s="7" t="str">
        <f>"            .PinStateRegVal = 0x"&amp;DEC2HEX(SUM(U100:U131),8)&amp;"U,          /* GPIO pin [127:96]: Low(0) or High(1) pin state */"</f>
        <v xml:space="preserve">            .PinStateRegVal = 0x00000800U,          /* GPIO pin [127:96]: Low(0) or High(1) pin state */</v>
      </c>
      <c r="Q64" s="1">
        <f>IF(E64=I64,2^C64,IF(E64=J64,0,IF(E64=K64,2^C64,IF(E64=L64,0,IF(E64=M64,2^C64,0)))))</f>
        <v>0</v>
      </c>
      <c r="R64" s="1">
        <f>IF(E64=I64,0,IF(E64=J64,2^C64,IF(E64=K64,2^C64,IF(E64=L64,0,IF(E64=M64,0,0)))))</f>
        <v>268435456</v>
      </c>
      <c r="S64" s="1">
        <f>IF(E64=I64,0,IF(E64=J64,0,IF(E64=K64,0,IF(E64=L64,2^C64,IF(E64=M64,2^C64,0)))))</f>
        <v>0</v>
      </c>
      <c r="T64" s="1">
        <f>IF(OR(E64=G64,E64=H64),2^C64,0)</f>
        <v>0</v>
      </c>
      <c r="U64" s="1">
        <f>IF(E64=H64,2^C64,0)</f>
        <v>0</v>
      </c>
      <c r="AA64" s="12" t="s">
        <v>192</v>
      </c>
      <c r="AB64" s="12" t="s">
        <v>193</v>
      </c>
      <c r="AC64" s="12" t="s">
        <v>194</v>
      </c>
      <c r="AD64" s="12" t="s">
        <v>121</v>
      </c>
      <c r="AE64" s="12" t="s">
        <v>122</v>
      </c>
      <c r="AF64" s="12" t="s">
        <v>123</v>
      </c>
    </row>
    <row r="65" spans="2:32" x14ac:dyDescent="0.25">
      <c r="B65" s="36"/>
      <c r="C65" s="30">
        <v>29</v>
      </c>
      <c r="D65" s="30">
        <v>61</v>
      </c>
      <c r="E65" s="10" t="s">
        <v>124</v>
      </c>
      <c r="F65" s="8" t="s">
        <v>192</v>
      </c>
      <c r="G65" s="8" t="s">
        <v>193</v>
      </c>
      <c r="H65" s="8" t="s">
        <v>194</v>
      </c>
      <c r="I65" s="9"/>
      <c r="J65" s="9" t="s">
        <v>124</v>
      </c>
      <c r="K65" s="9" t="s">
        <v>125</v>
      </c>
      <c r="L65" s="9" t="s">
        <v>126</v>
      </c>
      <c r="M65" s="9"/>
      <c r="O65" s="7" t="s">
        <v>270</v>
      </c>
      <c r="Q65" s="1">
        <f>IF(E65=I65,2^C65,IF(E65=J65,0,IF(E65=K65,2^C65,IF(E65=L65,0,IF(E65=M65,2^C65,0)))))</f>
        <v>0</v>
      </c>
      <c r="R65" s="1">
        <f>IF(E65=I65,0,IF(E65=J65,2^C65,IF(E65=K65,2^C65,IF(E65=L65,0,IF(E65=M65,0,0)))))</f>
        <v>536870912</v>
      </c>
      <c r="S65" s="1">
        <f>IF(E65=I65,0,IF(E65=J65,0,IF(E65=K65,0,IF(E65=L65,2^C65,IF(E65=M65,2^C65,0)))))</f>
        <v>0</v>
      </c>
      <c r="T65" s="1">
        <f>IF(OR(E65=G65,E65=H65),2^C65,0)</f>
        <v>0</v>
      </c>
      <c r="U65" s="1">
        <f>IF(E65=H65,2^C65,0)</f>
        <v>0</v>
      </c>
      <c r="AA65" s="12" t="s">
        <v>192</v>
      </c>
      <c r="AB65" s="12" t="s">
        <v>193</v>
      </c>
      <c r="AC65" s="12" t="s">
        <v>194</v>
      </c>
      <c r="AD65" s="12" t="s">
        <v>124</v>
      </c>
      <c r="AE65" s="12" t="s">
        <v>125</v>
      </c>
      <c r="AF65" s="12" t="s">
        <v>126</v>
      </c>
    </row>
    <row r="66" spans="2:32" x14ac:dyDescent="0.25">
      <c r="B66" s="36"/>
      <c r="C66" s="30">
        <v>30</v>
      </c>
      <c r="D66" s="30">
        <v>62</v>
      </c>
      <c r="E66" s="10" t="s">
        <v>127</v>
      </c>
      <c r="F66" s="8" t="s">
        <v>192</v>
      </c>
      <c r="G66" s="8" t="s">
        <v>193</v>
      </c>
      <c r="H66" s="8" t="s">
        <v>194</v>
      </c>
      <c r="I66" s="9"/>
      <c r="J66" s="9" t="s">
        <v>127</v>
      </c>
      <c r="K66" s="9" t="s">
        <v>128</v>
      </c>
      <c r="L66" s="9" t="s">
        <v>129</v>
      </c>
      <c r="M66" s="9"/>
      <c r="O66" s="7" t="s">
        <v>271</v>
      </c>
      <c r="Q66" s="1">
        <f>IF(E66=I66,2^C66,IF(E66=J66,0,IF(E66=K66,2^C66,IF(E66=L66,0,IF(E66=M66,2^C66,0)))))</f>
        <v>0</v>
      </c>
      <c r="R66" s="1">
        <f>IF(E66=I66,0,IF(E66=J66,2^C66,IF(E66=K66,2^C66,IF(E66=L66,0,IF(E66=M66,0,0)))))</f>
        <v>1073741824</v>
      </c>
      <c r="S66" s="1">
        <f>IF(E66=I66,0,IF(E66=J66,0,IF(E66=K66,0,IF(E66=L66,2^C66,IF(E66=M66,2^C66,0)))))</f>
        <v>0</v>
      </c>
      <c r="T66" s="1">
        <f>IF(OR(E66=G66,E66=H66),2^C66,0)</f>
        <v>0</v>
      </c>
      <c r="U66" s="1">
        <f>IF(E66=H66,2^C66,0)</f>
        <v>0</v>
      </c>
      <c r="AA66" s="12" t="s">
        <v>192</v>
      </c>
      <c r="AB66" s="12" t="s">
        <v>193</v>
      </c>
      <c r="AC66" s="12" t="s">
        <v>194</v>
      </c>
      <c r="AD66" s="12" t="s">
        <v>127</v>
      </c>
      <c r="AE66" s="12" t="s">
        <v>128</v>
      </c>
      <c r="AF66" s="12" t="s">
        <v>129</v>
      </c>
    </row>
    <row r="67" spans="2:32" x14ac:dyDescent="0.25">
      <c r="B67" s="36"/>
      <c r="C67" s="30">
        <v>31</v>
      </c>
      <c r="D67" s="30">
        <v>63</v>
      </c>
      <c r="E67" s="10" t="s">
        <v>130</v>
      </c>
      <c r="F67" s="8" t="s">
        <v>192</v>
      </c>
      <c r="G67" s="8" t="s">
        <v>193</v>
      </c>
      <c r="H67" s="8" t="s">
        <v>194</v>
      </c>
      <c r="I67" s="9"/>
      <c r="J67" s="9" t="s">
        <v>130</v>
      </c>
      <c r="K67" s="9"/>
      <c r="L67" s="9"/>
      <c r="M67" s="9"/>
      <c r="O67" s="7" t="s">
        <v>179</v>
      </c>
      <c r="Q67" s="1">
        <f>IF(E67=I67,2^C67,IF(E67=J67,0,IF(E67=K67,2^C67,IF(E67=L67,0,IF(E67=M67,2^C67,0)))))</f>
        <v>0</v>
      </c>
      <c r="R67" s="1">
        <f>IF(E67=I67,0,IF(E67=J67,2^C67,IF(E67=K67,2^C67,IF(E67=L67,0,IF(E67=M67,0,0)))))</f>
        <v>2147483648</v>
      </c>
      <c r="S67" s="1">
        <f>IF(E67=I67,0,IF(E67=J67,0,IF(E67=K67,0,IF(E67=L67,2^C67,IF(E67=M67,2^C67,0)))))</f>
        <v>0</v>
      </c>
      <c r="T67" s="1">
        <f>IF(OR(E67=G67,E67=H67),2^C67,0)</f>
        <v>0</v>
      </c>
      <c r="U67" s="1">
        <f>IF(E67=H67,2^C67,0)</f>
        <v>0</v>
      </c>
      <c r="V67" t="str">
        <f>DEC2HEX(SUM(Q36:Q67),8)</f>
        <v>00000FFF</v>
      </c>
      <c r="W67" t="str">
        <f t="shared" ref="W67:Z67" si="0">DEC2HEX(SUM(R36:R67),8)</f>
        <v>FFFFE000</v>
      </c>
      <c r="X67" t="str">
        <f t="shared" si="0"/>
        <v>00000000</v>
      </c>
      <c r="Y67" t="str">
        <f t="shared" si="0"/>
        <v>00000000</v>
      </c>
      <c r="Z67" t="str">
        <f t="shared" si="0"/>
        <v>00000000</v>
      </c>
      <c r="AA67" s="12" t="s">
        <v>192</v>
      </c>
      <c r="AB67" s="12" t="s">
        <v>193</v>
      </c>
      <c r="AC67" s="12" t="s">
        <v>194</v>
      </c>
      <c r="AD67" s="12" t="s">
        <v>130</v>
      </c>
    </row>
    <row r="68" spans="2:32" x14ac:dyDescent="0.25">
      <c r="B68" s="34" t="s">
        <v>201</v>
      </c>
      <c r="C68" s="29">
        <v>0</v>
      </c>
      <c r="D68" s="29">
        <v>64</v>
      </c>
      <c r="E68" s="10" t="s">
        <v>131</v>
      </c>
      <c r="F68" s="8" t="s">
        <v>192</v>
      </c>
      <c r="G68" s="8" t="s">
        <v>193</v>
      </c>
      <c r="H68" s="8" t="s">
        <v>194</v>
      </c>
      <c r="I68" s="9"/>
      <c r="J68" s="9" t="s">
        <v>131</v>
      </c>
      <c r="K68" s="9"/>
      <c r="L68" s="9"/>
      <c r="M68" s="9"/>
      <c r="O68" s="7" t="s">
        <v>180</v>
      </c>
      <c r="Q68" s="1">
        <f>IF(E68=I68,2^C68,IF(E68=J68,0,IF(E68=K68,2^C68,IF(E68=L68,0,IF(E68=M68,2^C68,0)))))</f>
        <v>0</v>
      </c>
      <c r="R68" s="1">
        <f>IF(E68=I68,0,IF(E68=J68,2^C68,IF(E68=K68,2^C68,IF(E68=L68,0,IF(E68=M68,0,0)))))</f>
        <v>1</v>
      </c>
      <c r="S68" s="1">
        <f>IF(E68=I68,0,IF(E68=J68,0,IF(E68=K68,0,IF(E68=L68,2^C68,IF(E68=M68,2^C68,0)))))</f>
        <v>0</v>
      </c>
      <c r="T68" s="1">
        <f>IF(OR(E68=G68,E68=H68),2^C68,0)</f>
        <v>0</v>
      </c>
      <c r="U68" s="1">
        <f>IF(E68=H68,2^C68,0)</f>
        <v>0</v>
      </c>
      <c r="AA68" s="12" t="s">
        <v>192</v>
      </c>
      <c r="AB68" s="12" t="s">
        <v>193</v>
      </c>
      <c r="AC68" s="12" t="s">
        <v>194</v>
      </c>
      <c r="AD68" s="12" t="s">
        <v>131</v>
      </c>
    </row>
    <row r="69" spans="2:32" x14ac:dyDescent="0.25">
      <c r="B69" s="34"/>
      <c r="C69" s="29">
        <v>1</v>
      </c>
      <c r="D69" s="29">
        <v>65</v>
      </c>
      <c r="E69" s="10" t="s">
        <v>132</v>
      </c>
      <c r="F69" s="8" t="s">
        <v>192</v>
      </c>
      <c r="G69" s="8" t="s">
        <v>193</v>
      </c>
      <c r="H69" s="8" t="s">
        <v>194</v>
      </c>
      <c r="I69" s="9"/>
      <c r="J69" s="9" t="s">
        <v>132</v>
      </c>
      <c r="K69" s="9"/>
      <c r="L69" s="9"/>
      <c r="M69" s="9"/>
      <c r="O69" s="7" t="s">
        <v>181</v>
      </c>
      <c r="Q69" s="1">
        <f>IF(E69=I69,2^C69,IF(E69=J69,0,IF(E69=K69,2^C69,IF(E69=L69,0,IF(E69=M69,2^C69,0)))))</f>
        <v>0</v>
      </c>
      <c r="R69" s="1">
        <f>IF(E69=I69,0,IF(E69=J69,2^C69,IF(E69=K69,2^C69,IF(E69=L69,0,IF(E69=M69,0,0)))))</f>
        <v>2</v>
      </c>
      <c r="S69" s="1">
        <f>IF(E69=I69,0,IF(E69=J69,0,IF(E69=K69,0,IF(E69=L69,2^C69,IF(E69=M69,2^C69,0)))))</f>
        <v>0</v>
      </c>
      <c r="T69" s="1">
        <f>IF(OR(E69=G69,E69=H69),2^C69,0)</f>
        <v>0</v>
      </c>
      <c r="U69" s="1">
        <f>IF(E69=H69,2^C69,0)</f>
        <v>0</v>
      </c>
      <c r="AA69" s="12" t="s">
        <v>192</v>
      </c>
      <c r="AB69" s="12" t="s">
        <v>193</v>
      </c>
      <c r="AC69" s="12" t="s">
        <v>194</v>
      </c>
      <c r="AD69" s="12" t="s">
        <v>132</v>
      </c>
    </row>
    <row r="70" spans="2:32" x14ac:dyDescent="0.25">
      <c r="B70" s="34"/>
      <c r="C70" s="29">
        <v>2</v>
      </c>
      <c r="D70" s="29">
        <v>66</v>
      </c>
      <c r="E70" s="10" t="s">
        <v>133</v>
      </c>
      <c r="F70" s="8" t="s">
        <v>192</v>
      </c>
      <c r="G70" s="8" t="s">
        <v>193</v>
      </c>
      <c r="H70" s="8" t="s">
        <v>194</v>
      </c>
      <c r="I70" s="9"/>
      <c r="J70" s="9" t="s">
        <v>133</v>
      </c>
      <c r="K70" s="9"/>
      <c r="L70" s="9"/>
      <c r="M70" s="9"/>
      <c r="O70" s="7" t="s">
        <v>182</v>
      </c>
      <c r="Q70" s="1">
        <f>IF(E70=I70,2^C70,IF(E70=J70,0,IF(E70=K70,2^C70,IF(E70=L70,0,IF(E70=M70,2^C70,0)))))</f>
        <v>0</v>
      </c>
      <c r="R70" s="1">
        <f>IF(E70=I70,0,IF(E70=J70,2^C70,IF(E70=K70,2^C70,IF(E70=L70,0,IF(E70=M70,0,0)))))</f>
        <v>4</v>
      </c>
      <c r="S70" s="1">
        <f>IF(E70=I70,0,IF(E70=J70,0,IF(E70=K70,0,IF(E70=L70,2^C70,IF(E70=M70,2^C70,0)))))</f>
        <v>0</v>
      </c>
      <c r="T70" s="1">
        <f>IF(OR(E70=G70,E70=H70),2^C70,0)</f>
        <v>0</v>
      </c>
      <c r="U70" s="1">
        <f>IF(E70=H70,2^C70,0)</f>
        <v>0</v>
      </c>
      <c r="AA70" s="12" t="s">
        <v>192</v>
      </c>
      <c r="AB70" s="12" t="s">
        <v>193</v>
      </c>
      <c r="AC70" s="12" t="s">
        <v>194</v>
      </c>
      <c r="AD70" s="12" t="s">
        <v>133</v>
      </c>
    </row>
    <row r="71" spans="2:32" x14ac:dyDescent="0.25">
      <c r="B71" s="34"/>
      <c r="C71" s="29">
        <v>3</v>
      </c>
      <c r="D71" s="29">
        <v>67</v>
      </c>
      <c r="E71" s="10" t="s">
        <v>134</v>
      </c>
      <c r="F71" s="8" t="s">
        <v>192</v>
      </c>
      <c r="G71" s="8" t="s">
        <v>193</v>
      </c>
      <c r="H71" s="8" t="s">
        <v>194</v>
      </c>
      <c r="I71" s="9"/>
      <c r="J71" s="9" t="s">
        <v>134</v>
      </c>
      <c r="K71" s="9"/>
      <c r="L71" s="9"/>
      <c r="M71" s="9"/>
      <c r="O71" s="7" t="s">
        <v>183</v>
      </c>
      <c r="Q71" s="1">
        <f>IF(E71=I71,2^C71,IF(E71=J71,0,IF(E71=K71,2^C71,IF(E71=L71,0,IF(E71=M71,2^C71,0)))))</f>
        <v>0</v>
      </c>
      <c r="R71" s="1">
        <f>IF(E71=I71,0,IF(E71=J71,2^C71,IF(E71=K71,2^C71,IF(E71=L71,0,IF(E71=M71,0,0)))))</f>
        <v>8</v>
      </c>
      <c r="S71" s="1">
        <f>IF(E71=I71,0,IF(E71=J71,0,IF(E71=K71,0,IF(E71=L71,2^C71,IF(E71=M71,2^C71,0)))))</f>
        <v>0</v>
      </c>
      <c r="T71" s="1">
        <f>IF(OR(E71=G71,E71=H71),2^C71,0)</f>
        <v>0</v>
      </c>
      <c r="U71" s="1">
        <f>IF(E71=H71,2^C71,0)</f>
        <v>0</v>
      </c>
      <c r="AA71" s="12" t="s">
        <v>192</v>
      </c>
      <c r="AB71" s="12" t="s">
        <v>193</v>
      </c>
      <c r="AC71" s="12" t="s">
        <v>194</v>
      </c>
      <c r="AD71" s="12" t="s">
        <v>134</v>
      </c>
    </row>
    <row r="72" spans="2:32" x14ac:dyDescent="0.25">
      <c r="B72" s="34"/>
      <c r="C72" s="29">
        <v>4</v>
      </c>
      <c r="D72" s="29">
        <v>68</v>
      </c>
      <c r="E72" s="10" t="s">
        <v>135</v>
      </c>
      <c r="F72" s="8" t="s">
        <v>192</v>
      </c>
      <c r="G72" s="8" t="s">
        <v>193</v>
      </c>
      <c r="H72" s="8" t="s">
        <v>194</v>
      </c>
      <c r="I72" s="9"/>
      <c r="J72" s="9" t="s">
        <v>135</v>
      </c>
      <c r="K72" s="9" t="s">
        <v>136</v>
      </c>
      <c r="L72" s="9"/>
      <c r="M72" s="9"/>
      <c r="O72" s="7" t="s">
        <v>190</v>
      </c>
      <c r="Q72" s="1">
        <f>IF(E72=I72,2^C72,IF(E72=J72,0,IF(E72=K72,2^C72,IF(E72=L72,0,IF(E72=M72,2^C72,0)))))</f>
        <v>0</v>
      </c>
      <c r="R72" s="1">
        <f>IF(E72=I72,0,IF(E72=J72,2^C72,IF(E72=K72,2^C72,IF(E72=L72,0,IF(E72=M72,0,0)))))</f>
        <v>16</v>
      </c>
      <c r="S72" s="1">
        <f>IF(E72=I72,0,IF(E72=J72,0,IF(E72=K72,0,IF(E72=L72,2^C72,IF(E72=M72,2^C72,0)))))</f>
        <v>0</v>
      </c>
      <c r="T72" s="1">
        <f>IF(OR(E72=G72,E72=H72),2^C72,0)</f>
        <v>0</v>
      </c>
      <c r="U72" s="1">
        <f>IF(E72=H72,2^C72,0)</f>
        <v>0</v>
      </c>
      <c r="AA72" s="12" t="s">
        <v>192</v>
      </c>
      <c r="AB72" s="12" t="s">
        <v>193</v>
      </c>
      <c r="AC72" s="12" t="s">
        <v>194</v>
      </c>
      <c r="AD72" s="12" t="s">
        <v>135</v>
      </c>
      <c r="AE72" s="12" t="s">
        <v>136</v>
      </c>
    </row>
    <row r="73" spans="2:32" x14ac:dyDescent="0.25">
      <c r="B73" s="34"/>
      <c r="C73" s="29">
        <v>5</v>
      </c>
      <c r="D73" s="29">
        <v>69</v>
      </c>
      <c r="E73" s="10" t="s">
        <v>137</v>
      </c>
      <c r="F73" s="8" t="s">
        <v>192</v>
      </c>
      <c r="G73" s="8" t="s">
        <v>193</v>
      </c>
      <c r="H73" s="8" t="s">
        <v>194</v>
      </c>
      <c r="I73" s="9"/>
      <c r="J73" s="9" t="s">
        <v>137</v>
      </c>
      <c r="K73" s="9" t="s">
        <v>138</v>
      </c>
      <c r="L73" s="9"/>
      <c r="M73" s="9"/>
      <c r="O73" s="7" t="s">
        <v>191</v>
      </c>
      <c r="Q73" s="1">
        <f>IF(E73=I73,2^C73,IF(E73=J73,0,IF(E73=K73,2^C73,IF(E73=L73,0,IF(E73=M73,2^C73,0)))))</f>
        <v>0</v>
      </c>
      <c r="R73" s="1">
        <f>IF(E73=I73,0,IF(E73=J73,2^C73,IF(E73=K73,2^C73,IF(E73=L73,0,IF(E73=M73,0,0)))))</f>
        <v>32</v>
      </c>
      <c r="S73" s="1">
        <f>IF(E73=I73,0,IF(E73=J73,0,IF(E73=K73,0,IF(E73=L73,2^C73,IF(E73=M73,2^C73,0)))))</f>
        <v>0</v>
      </c>
      <c r="T73" s="1">
        <f>IF(OR(E73=G73,E73=H73),2^C73,0)</f>
        <v>0</v>
      </c>
      <c r="U73" s="1">
        <f>IF(E73=H73,2^C73,0)</f>
        <v>0</v>
      </c>
      <c r="AA73" s="12" t="s">
        <v>192</v>
      </c>
      <c r="AB73" s="12" t="s">
        <v>193</v>
      </c>
      <c r="AC73" s="12" t="s">
        <v>194</v>
      </c>
      <c r="AD73" s="12" t="s">
        <v>137</v>
      </c>
      <c r="AE73" s="12" t="s">
        <v>138</v>
      </c>
    </row>
    <row r="74" spans="2:32" x14ac:dyDescent="0.25">
      <c r="B74" s="34"/>
      <c r="C74" s="29">
        <v>6</v>
      </c>
      <c r="D74" s="29">
        <v>70</v>
      </c>
      <c r="E74" s="10" t="s">
        <v>139</v>
      </c>
      <c r="F74" s="8" t="s">
        <v>192</v>
      </c>
      <c r="G74" s="8" t="s">
        <v>193</v>
      </c>
      <c r="H74" s="8" t="s">
        <v>194</v>
      </c>
      <c r="I74" s="9"/>
      <c r="J74" s="9" t="s">
        <v>139</v>
      </c>
      <c r="K74" s="9" t="s">
        <v>140</v>
      </c>
      <c r="L74" s="9"/>
      <c r="M74" s="9"/>
      <c r="O74" s="26"/>
      <c r="Q74" s="1">
        <f>IF(E74=I74,2^C74,IF(E74=J74,0,IF(E74=K74,2^C74,IF(E74=L74,0,IF(E74=M74,2^C74,0)))))</f>
        <v>0</v>
      </c>
      <c r="R74" s="1">
        <f>IF(E74=I74,0,IF(E74=J74,2^C74,IF(E74=K74,2^C74,IF(E74=L74,0,IF(E74=M74,0,0)))))</f>
        <v>64</v>
      </c>
      <c r="S74" s="1">
        <f>IF(E74=I74,0,IF(E74=J74,0,IF(E74=K74,0,IF(E74=L74,2^C74,IF(E74=M74,2^C74,0)))))</f>
        <v>0</v>
      </c>
      <c r="T74" s="1">
        <f>IF(OR(E74=G74,E74=H74),2^C74,0)</f>
        <v>0</v>
      </c>
      <c r="U74" s="1">
        <f>IF(E74=H74,2^C74,0)</f>
        <v>0</v>
      </c>
      <c r="AA74" s="12" t="s">
        <v>192</v>
      </c>
      <c r="AB74" s="12" t="s">
        <v>193</v>
      </c>
      <c r="AC74" s="12" t="s">
        <v>194</v>
      </c>
      <c r="AD74" s="12" t="s">
        <v>139</v>
      </c>
      <c r="AE74" s="12" t="s">
        <v>140</v>
      </c>
    </row>
    <row r="75" spans="2:32" x14ac:dyDescent="0.25">
      <c r="B75" s="34"/>
      <c r="C75" s="29">
        <v>7</v>
      </c>
      <c r="D75" s="29">
        <v>71</v>
      </c>
      <c r="E75" s="10" t="s">
        <v>141</v>
      </c>
      <c r="F75" s="8" t="s">
        <v>192</v>
      </c>
      <c r="G75" s="8" t="s">
        <v>193</v>
      </c>
      <c r="H75" s="8" t="s">
        <v>194</v>
      </c>
      <c r="I75" s="9"/>
      <c r="J75" s="9" t="s">
        <v>141</v>
      </c>
      <c r="K75" s="9" t="s">
        <v>142</v>
      </c>
      <c r="L75" s="9"/>
      <c r="M75" s="9"/>
      <c r="O75" s="26"/>
      <c r="Q75" s="1">
        <f>IF(E75=I75,2^C75,IF(E75=J75,0,IF(E75=K75,2^C75,IF(E75=L75,0,IF(E75=M75,2^C75,0)))))</f>
        <v>0</v>
      </c>
      <c r="R75" s="1">
        <f>IF(E75=I75,0,IF(E75=J75,2^C75,IF(E75=K75,2^C75,IF(E75=L75,0,IF(E75=M75,0,0)))))</f>
        <v>128</v>
      </c>
      <c r="S75" s="1">
        <f>IF(E75=I75,0,IF(E75=J75,0,IF(E75=K75,0,IF(E75=L75,2^C75,IF(E75=M75,2^C75,0)))))</f>
        <v>0</v>
      </c>
      <c r="T75" s="1">
        <f>IF(OR(E75=G75,E75=H75),2^C75,0)</f>
        <v>0</v>
      </c>
      <c r="U75" s="1">
        <f>IF(E75=H75,2^C75,0)</f>
        <v>0</v>
      </c>
      <c r="AA75" s="12" t="s">
        <v>192</v>
      </c>
      <c r="AB75" s="12" t="s">
        <v>193</v>
      </c>
      <c r="AC75" s="12" t="s">
        <v>194</v>
      </c>
      <c r="AD75" s="12" t="s">
        <v>141</v>
      </c>
      <c r="AE75" s="12" t="s">
        <v>142</v>
      </c>
    </row>
    <row r="76" spans="2:32" x14ac:dyDescent="0.25">
      <c r="B76" s="34"/>
      <c r="C76" s="29">
        <v>8</v>
      </c>
      <c r="D76" s="29">
        <v>72</v>
      </c>
      <c r="E76" s="10" t="s">
        <v>218</v>
      </c>
      <c r="F76" s="8" t="s">
        <v>192</v>
      </c>
      <c r="G76" s="8" t="s">
        <v>193</v>
      </c>
      <c r="H76" s="8" t="s">
        <v>194</v>
      </c>
      <c r="I76" s="9" t="s">
        <v>32</v>
      </c>
      <c r="J76" s="9" t="s">
        <v>218</v>
      </c>
      <c r="K76" s="9" t="s">
        <v>43</v>
      </c>
      <c r="L76" s="9"/>
      <c r="M76" s="9"/>
      <c r="O76" s="26"/>
      <c r="Q76" s="1">
        <f>IF(E76=I76,2^C76,IF(E76=J76,0,IF(E76=K76,2^C76,IF(E76=L76,0,IF(E76=M76,2^C76,0)))))</f>
        <v>0</v>
      </c>
      <c r="R76" s="1">
        <f>IF(E76=I76,0,IF(E76=J76,2^C76,IF(E76=K76,2^C76,IF(E76=L76,0,IF(E76=M76,0,0)))))</f>
        <v>256</v>
      </c>
      <c r="S76" s="1">
        <f>IF(E76=I76,0,IF(E76=J76,0,IF(E76=K76,0,IF(E76=L76,2^C76,IF(E76=M76,2^C76,0)))))</f>
        <v>0</v>
      </c>
      <c r="T76" s="1">
        <f>IF(OR(E76=G76,E76=H76),2^C76,0)</f>
        <v>0</v>
      </c>
      <c r="U76" s="1">
        <f>IF(E76=H76,2^C76,0)</f>
        <v>0</v>
      </c>
      <c r="AA76" s="12" t="s">
        <v>192</v>
      </c>
      <c r="AB76" s="12" t="s">
        <v>193</v>
      </c>
      <c r="AC76" s="12" t="s">
        <v>194</v>
      </c>
      <c r="AD76" s="12" t="s">
        <v>32</v>
      </c>
      <c r="AE76" s="12" t="s">
        <v>218</v>
      </c>
      <c r="AF76" s="12" t="s">
        <v>43</v>
      </c>
    </row>
    <row r="77" spans="2:32" x14ac:dyDescent="0.25">
      <c r="B77" s="34"/>
      <c r="C77" s="29">
        <v>9</v>
      </c>
      <c r="D77" s="29">
        <v>73</v>
      </c>
      <c r="E77" s="10" t="s">
        <v>219</v>
      </c>
      <c r="F77" s="8" t="s">
        <v>192</v>
      </c>
      <c r="G77" s="8" t="s">
        <v>193</v>
      </c>
      <c r="H77" s="8" t="s">
        <v>194</v>
      </c>
      <c r="I77" s="9" t="s">
        <v>33</v>
      </c>
      <c r="J77" s="9" t="s">
        <v>219</v>
      </c>
      <c r="K77" s="9" t="s">
        <v>45</v>
      </c>
      <c r="L77" s="9"/>
      <c r="M77" s="9"/>
      <c r="O77" s="26"/>
      <c r="Q77" s="1">
        <f>IF(E77=I77,2^C77,IF(E77=J77,0,IF(E77=K77,2^C77,IF(E77=L77,0,IF(E77=M77,2^C77,0)))))</f>
        <v>0</v>
      </c>
      <c r="R77" s="1">
        <f>IF(E77=I77,0,IF(E77=J77,2^C77,IF(E77=K77,2^C77,IF(E77=L77,0,IF(E77=M77,0,0)))))</f>
        <v>512</v>
      </c>
      <c r="S77" s="1">
        <f>IF(E77=I77,0,IF(E77=J77,0,IF(E77=K77,0,IF(E77=L77,2^C77,IF(E77=M77,2^C77,0)))))</f>
        <v>0</v>
      </c>
      <c r="T77" s="1">
        <f>IF(OR(E77=G77,E77=H77),2^C77,0)</f>
        <v>0</v>
      </c>
      <c r="U77" s="1">
        <f>IF(E77=H77,2^C77,0)</f>
        <v>0</v>
      </c>
      <c r="AA77" s="12" t="s">
        <v>192</v>
      </c>
      <c r="AB77" s="12" t="s">
        <v>193</v>
      </c>
      <c r="AC77" s="12" t="s">
        <v>194</v>
      </c>
      <c r="AD77" s="12" t="s">
        <v>33</v>
      </c>
      <c r="AE77" s="12" t="s">
        <v>219</v>
      </c>
      <c r="AF77" s="12" t="s">
        <v>45</v>
      </c>
    </row>
    <row r="78" spans="2:32" x14ac:dyDescent="0.25">
      <c r="B78" s="34"/>
      <c r="C78" s="29">
        <v>10</v>
      </c>
      <c r="D78" s="29">
        <v>74</v>
      </c>
      <c r="E78" s="10" t="s">
        <v>220</v>
      </c>
      <c r="F78" s="8" t="s">
        <v>192</v>
      </c>
      <c r="G78" s="8" t="s">
        <v>193</v>
      </c>
      <c r="H78" s="8" t="s">
        <v>194</v>
      </c>
      <c r="I78" s="9" t="s">
        <v>34</v>
      </c>
      <c r="J78" s="9" t="s">
        <v>220</v>
      </c>
      <c r="K78" s="9" t="s">
        <v>47</v>
      </c>
      <c r="L78" s="9"/>
      <c r="M78" s="9"/>
      <c r="O78" s="26"/>
      <c r="Q78" s="1">
        <f>IF(E78=I78,2^C78,IF(E78=J78,0,IF(E78=K78,2^C78,IF(E78=L78,0,IF(E78=M78,2^C78,0)))))</f>
        <v>0</v>
      </c>
      <c r="R78" s="1">
        <f>IF(E78=I78,0,IF(E78=J78,2^C78,IF(E78=K78,2^C78,IF(E78=L78,0,IF(E78=M78,0,0)))))</f>
        <v>1024</v>
      </c>
      <c r="S78" s="1">
        <f>IF(E78=I78,0,IF(E78=J78,0,IF(E78=K78,0,IF(E78=L78,2^C78,IF(E78=M78,2^C78,0)))))</f>
        <v>0</v>
      </c>
      <c r="T78" s="1">
        <f>IF(OR(E78=G78,E78=H78),2^C78,0)</f>
        <v>0</v>
      </c>
      <c r="U78" s="1">
        <f>IF(E78=H78,2^C78,0)</f>
        <v>0</v>
      </c>
      <c r="AA78" s="12" t="s">
        <v>192</v>
      </c>
      <c r="AB78" s="12" t="s">
        <v>193</v>
      </c>
      <c r="AC78" s="12" t="s">
        <v>194</v>
      </c>
      <c r="AD78" s="12" t="s">
        <v>34</v>
      </c>
      <c r="AE78" s="12" t="s">
        <v>220</v>
      </c>
      <c r="AF78" s="12" t="s">
        <v>47</v>
      </c>
    </row>
    <row r="79" spans="2:32" x14ac:dyDescent="0.25">
      <c r="B79" s="34"/>
      <c r="C79" s="29">
        <v>11</v>
      </c>
      <c r="D79" s="29">
        <v>75</v>
      </c>
      <c r="E79" s="10" t="s">
        <v>267</v>
      </c>
      <c r="F79" s="8" t="s">
        <v>192</v>
      </c>
      <c r="G79" s="8" t="s">
        <v>193</v>
      </c>
      <c r="H79" s="8" t="s">
        <v>194</v>
      </c>
      <c r="I79" s="9" t="s">
        <v>35</v>
      </c>
      <c r="J79" s="9" t="s">
        <v>221</v>
      </c>
      <c r="K79" s="9" t="s">
        <v>49</v>
      </c>
      <c r="L79" s="9"/>
      <c r="M79" s="9"/>
      <c r="O79" s="26"/>
      <c r="Q79" s="1">
        <f>IF(E79=I79,2^C79,IF(E79=J79,0,IF(E79=K79,2^C79,IF(E79=L79,0,IF(E79=M79,2^C79,0)))))</f>
        <v>0</v>
      </c>
      <c r="R79" s="1">
        <f>IF(E79=I79,0,IF(E79=J79,2^C79,IF(E79=K79,2^C79,IF(E79=L79,0,IF(E79=M79,0,0)))))</f>
        <v>0</v>
      </c>
      <c r="S79" s="1">
        <f>IF(E79=I79,0,IF(E79=J79,0,IF(E79=K79,0,IF(E79=L79,2^C79,IF(E79=M79,2^C79,0)))))</f>
        <v>0</v>
      </c>
      <c r="T79" s="1">
        <f>IF(OR(E79=G79,E79=H79),2^C79,0)</f>
        <v>0</v>
      </c>
      <c r="U79" s="1">
        <f>IF(E79=H79,2^C79,0)</f>
        <v>0</v>
      </c>
      <c r="AA79" s="12" t="s">
        <v>192</v>
      </c>
      <c r="AB79" s="12" t="s">
        <v>193</v>
      </c>
      <c r="AC79" s="12" t="s">
        <v>194</v>
      </c>
      <c r="AD79" s="12" t="s">
        <v>35</v>
      </c>
      <c r="AE79" s="12" t="s">
        <v>221</v>
      </c>
      <c r="AF79" s="12" t="s">
        <v>49</v>
      </c>
    </row>
    <row r="80" spans="2:32" x14ac:dyDescent="0.25">
      <c r="B80" s="34"/>
      <c r="C80" s="29">
        <v>12</v>
      </c>
      <c r="D80" s="29">
        <v>76</v>
      </c>
      <c r="E80" s="10" t="s">
        <v>222</v>
      </c>
      <c r="F80" s="8" t="s">
        <v>192</v>
      </c>
      <c r="G80" s="8" t="s">
        <v>193</v>
      </c>
      <c r="H80" s="8" t="s">
        <v>194</v>
      </c>
      <c r="I80" s="9" t="s">
        <v>36</v>
      </c>
      <c r="J80" s="9" t="s">
        <v>222</v>
      </c>
      <c r="K80" s="9" t="s">
        <v>51</v>
      </c>
      <c r="L80" s="9"/>
      <c r="M80" s="9"/>
      <c r="O80" s="26"/>
      <c r="Q80" s="1">
        <f>IF(E80=I80,2^C80,IF(E80=J80,0,IF(E80=K80,2^C80,IF(E80=L80,0,IF(E80=M80,2^C80,0)))))</f>
        <v>0</v>
      </c>
      <c r="R80" s="1">
        <f>IF(E80=I80,0,IF(E80=J80,2^C80,IF(E80=K80,2^C80,IF(E80=L80,0,IF(E80=M80,0,0)))))</f>
        <v>4096</v>
      </c>
      <c r="S80" s="1">
        <f>IF(E80=I80,0,IF(E80=J80,0,IF(E80=K80,0,IF(E80=L80,2^C80,IF(E80=M80,2^C80,0)))))</f>
        <v>0</v>
      </c>
      <c r="T80" s="1">
        <f>IF(OR(E80=G80,E80=H80),2^C80,0)</f>
        <v>0</v>
      </c>
      <c r="U80" s="1">
        <f>IF(E80=H80,2^C80,0)</f>
        <v>0</v>
      </c>
      <c r="AA80" s="12" t="s">
        <v>192</v>
      </c>
      <c r="AB80" s="12" t="s">
        <v>193</v>
      </c>
      <c r="AC80" s="12" t="s">
        <v>194</v>
      </c>
      <c r="AD80" s="12" t="s">
        <v>36</v>
      </c>
      <c r="AE80" s="12" t="s">
        <v>222</v>
      </c>
      <c r="AF80" s="12" t="s">
        <v>51</v>
      </c>
    </row>
    <row r="81" spans="2:32" x14ac:dyDescent="0.25">
      <c r="B81" s="34"/>
      <c r="C81" s="29">
        <v>13</v>
      </c>
      <c r="D81" s="29">
        <v>77</v>
      </c>
      <c r="E81" s="10" t="s">
        <v>223</v>
      </c>
      <c r="F81" s="8" t="s">
        <v>192</v>
      </c>
      <c r="G81" s="8" t="s">
        <v>193</v>
      </c>
      <c r="H81" s="8" t="s">
        <v>194</v>
      </c>
      <c r="I81" s="9" t="s">
        <v>37</v>
      </c>
      <c r="J81" s="9" t="s">
        <v>223</v>
      </c>
      <c r="K81" s="9" t="s">
        <v>53</v>
      </c>
      <c r="L81" s="9"/>
      <c r="M81" s="9"/>
      <c r="O81" s="26"/>
      <c r="Q81" s="1">
        <f>IF(E81=I81,2^C81,IF(E81=J81,0,IF(E81=K81,2^C81,IF(E81=L81,0,IF(E81=M81,2^C81,0)))))</f>
        <v>0</v>
      </c>
      <c r="R81" s="1">
        <f>IF(E81=I81,0,IF(E81=J81,2^C81,IF(E81=K81,2^C81,IF(E81=L81,0,IF(E81=M81,0,0)))))</f>
        <v>8192</v>
      </c>
      <c r="S81" s="1">
        <f>IF(E81=I81,0,IF(E81=J81,0,IF(E81=K81,0,IF(E81=L81,2^C81,IF(E81=M81,2^C81,0)))))</f>
        <v>0</v>
      </c>
      <c r="T81" s="1">
        <f>IF(OR(E81=G81,E81=H81),2^C81,0)</f>
        <v>0</v>
      </c>
      <c r="U81" s="1">
        <f>IF(E81=H81,2^C81,0)</f>
        <v>0</v>
      </c>
      <c r="AA81" s="12" t="s">
        <v>192</v>
      </c>
      <c r="AB81" s="12" t="s">
        <v>193</v>
      </c>
      <c r="AC81" s="12" t="s">
        <v>194</v>
      </c>
      <c r="AD81" s="12" t="s">
        <v>37</v>
      </c>
      <c r="AE81" s="12" t="s">
        <v>223</v>
      </c>
      <c r="AF81" s="12" t="s">
        <v>53</v>
      </c>
    </row>
    <row r="82" spans="2:32" x14ac:dyDescent="0.25">
      <c r="B82" s="34"/>
      <c r="C82" s="29">
        <v>14</v>
      </c>
      <c r="D82" s="29">
        <v>78</v>
      </c>
      <c r="E82" s="10" t="s">
        <v>267</v>
      </c>
      <c r="F82" s="8" t="s">
        <v>192</v>
      </c>
      <c r="G82" s="8" t="s">
        <v>193</v>
      </c>
      <c r="H82" s="8" t="s">
        <v>194</v>
      </c>
      <c r="I82" s="9" t="s">
        <v>38</v>
      </c>
      <c r="J82" s="9" t="s">
        <v>224</v>
      </c>
      <c r="K82" s="9" t="s">
        <v>55</v>
      </c>
      <c r="L82" s="9"/>
      <c r="M82" s="9"/>
      <c r="O82" s="26"/>
      <c r="Q82" s="1">
        <f>IF(E82=I82,2^C82,IF(E82=J82,0,IF(E82=K82,2^C82,IF(E82=L82,0,IF(E82=M82,2^C82,0)))))</f>
        <v>0</v>
      </c>
      <c r="R82" s="1">
        <f>IF(E82=I82,0,IF(E82=J82,2^C82,IF(E82=K82,2^C82,IF(E82=L82,0,IF(E82=M82,0,0)))))</f>
        <v>0</v>
      </c>
      <c r="S82" s="1">
        <f>IF(E82=I82,0,IF(E82=J82,0,IF(E82=K82,0,IF(E82=L82,2^C82,IF(E82=M82,2^C82,0)))))</f>
        <v>0</v>
      </c>
      <c r="T82" s="1">
        <f>IF(OR(E82=G82,E82=H82),2^C82,0)</f>
        <v>0</v>
      </c>
      <c r="U82" s="1">
        <f>IF(E82=H82,2^C82,0)</f>
        <v>0</v>
      </c>
      <c r="AA82" s="12" t="s">
        <v>192</v>
      </c>
      <c r="AB82" s="12" t="s">
        <v>193</v>
      </c>
      <c r="AC82" s="12" t="s">
        <v>194</v>
      </c>
      <c r="AD82" s="12" t="s">
        <v>38</v>
      </c>
      <c r="AE82" s="12" t="s">
        <v>224</v>
      </c>
      <c r="AF82" s="12" t="s">
        <v>55</v>
      </c>
    </row>
    <row r="83" spans="2:32" x14ac:dyDescent="0.25">
      <c r="B83" s="34"/>
      <c r="C83" s="29">
        <v>15</v>
      </c>
      <c r="D83" s="29">
        <v>79</v>
      </c>
      <c r="E83" s="10" t="s">
        <v>225</v>
      </c>
      <c r="F83" s="8" t="s">
        <v>192</v>
      </c>
      <c r="G83" s="8" t="s">
        <v>193</v>
      </c>
      <c r="H83" s="8" t="s">
        <v>194</v>
      </c>
      <c r="I83" s="9" t="s">
        <v>39</v>
      </c>
      <c r="J83" s="9" t="s">
        <v>225</v>
      </c>
      <c r="K83" s="9" t="s">
        <v>63</v>
      </c>
      <c r="L83" s="9"/>
      <c r="M83" s="9"/>
      <c r="O83" s="26"/>
      <c r="Q83" s="1">
        <f>IF(E83=I83,2^C83,IF(E83=J83,0,IF(E83=K83,2^C83,IF(E83=L83,0,IF(E83=M83,2^C83,0)))))</f>
        <v>0</v>
      </c>
      <c r="R83" s="1">
        <f>IF(E83=I83,0,IF(E83=J83,2^C83,IF(E83=K83,2^C83,IF(E83=L83,0,IF(E83=M83,0,0)))))</f>
        <v>32768</v>
      </c>
      <c r="S83" s="1">
        <f>IF(E83=I83,0,IF(E83=J83,0,IF(E83=K83,0,IF(E83=L83,2^C83,IF(E83=M83,2^C83,0)))))</f>
        <v>0</v>
      </c>
      <c r="T83" s="1">
        <f>IF(OR(E83=G83,E83=H83),2^C83,0)</f>
        <v>0</v>
      </c>
      <c r="U83" s="1">
        <f>IF(E83=H83,2^C83,0)</f>
        <v>0</v>
      </c>
      <c r="AA83" s="12" t="s">
        <v>192</v>
      </c>
      <c r="AB83" s="12" t="s">
        <v>193</v>
      </c>
      <c r="AC83" s="12" t="s">
        <v>194</v>
      </c>
      <c r="AD83" s="12" t="s">
        <v>39</v>
      </c>
      <c r="AE83" s="12" t="s">
        <v>225</v>
      </c>
      <c r="AF83" s="12" t="s">
        <v>63</v>
      </c>
    </row>
    <row r="84" spans="2:32" x14ac:dyDescent="0.25">
      <c r="B84" s="34"/>
      <c r="C84" s="29">
        <v>16</v>
      </c>
      <c r="D84" s="29">
        <v>80</v>
      </c>
      <c r="E84" s="10" t="s">
        <v>226</v>
      </c>
      <c r="F84" s="8" t="s">
        <v>192</v>
      </c>
      <c r="G84" s="8" t="s">
        <v>193</v>
      </c>
      <c r="H84" s="8" t="s">
        <v>194</v>
      </c>
      <c r="I84" s="9"/>
      <c r="J84" s="9" t="s">
        <v>226</v>
      </c>
      <c r="K84" s="9" t="s">
        <v>64</v>
      </c>
      <c r="L84" s="9"/>
      <c r="M84" s="9"/>
      <c r="O84" s="26"/>
      <c r="Q84" s="1">
        <f>IF(E84=I84,2^C84,IF(E84=J84,0,IF(E84=K84,2^C84,IF(E84=L84,0,IF(E84=M84,2^C84,0)))))</f>
        <v>0</v>
      </c>
      <c r="R84" s="1">
        <f>IF(E84=I84,0,IF(E84=J84,2^C84,IF(E84=K84,2^C84,IF(E84=L84,0,IF(E84=M84,0,0)))))</f>
        <v>65536</v>
      </c>
      <c r="S84" s="1">
        <f>IF(E84=I84,0,IF(E84=J84,0,IF(E84=K84,0,IF(E84=L84,2^C84,IF(E84=M84,2^C84,0)))))</f>
        <v>0</v>
      </c>
      <c r="T84" s="1">
        <f>IF(OR(E84=G84,E84=H84),2^C84,0)</f>
        <v>0</v>
      </c>
      <c r="U84" s="1">
        <f>IF(E84=H84,2^C84,0)</f>
        <v>0</v>
      </c>
      <c r="AA84" s="12" t="s">
        <v>192</v>
      </c>
      <c r="AB84" s="12" t="s">
        <v>193</v>
      </c>
      <c r="AC84" s="12" t="s">
        <v>194</v>
      </c>
      <c r="AD84" s="12" t="s">
        <v>226</v>
      </c>
      <c r="AE84" s="12" t="s">
        <v>64</v>
      </c>
    </row>
    <row r="85" spans="2:32" x14ac:dyDescent="0.25">
      <c r="B85" s="34"/>
      <c r="C85" s="29">
        <v>17</v>
      </c>
      <c r="D85" s="29">
        <v>81</v>
      </c>
      <c r="E85" s="10" t="s">
        <v>143</v>
      </c>
      <c r="F85" s="8" t="s">
        <v>192</v>
      </c>
      <c r="G85" s="8" t="s">
        <v>193</v>
      </c>
      <c r="H85" s="8" t="s">
        <v>194</v>
      </c>
      <c r="I85" s="9"/>
      <c r="J85" s="9" t="s">
        <v>143</v>
      </c>
      <c r="K85" s="9"/>
      <c r="L85" s="9"/>
      <c r="M85" s="9"/>
      <c r="O85" s="26"/>
      <c r="Q85" s="1">
        <f>IF(E85=I85,2^C85,IF(E85=J85,0,IF(E85=K85,2^C85,IF(E85=L85,0,IF(E85=M85,2^C85,0)))))</f>
        <v>0</v>
      </c>
      <c r="R85" s="1">
        <f>IF(E85=I85,0,IF(E85=J85,2^C85,IF(E85=K85,2^C85,IF(E85=L85,0,IF(E85=M85,0,0)))))</f>
        <v>131072</v>
      </c>
      <c r="S85" s="1">
        <f>IF(E85=I85,0,IF(E85=J85,0,IF(E85=K85,0,IF(E85=L85,2^C85,IF(E85=M85,2^C85,0)))))</f>
        <v>0</v>
      </c>
      <c r="T85" s="1">
        <f>IF(OR(E85=G85,E85=H85),2^C85,0)</f>
        <v>0</v>
      </c>
      <c r="U85" s="1">
        <f>IF(E85=H85,2^C85,0)</f>
        <v>0</v>
      </c>
      <c r="AA85" s="12" t="s">
        <v>192</v>
      </c>
      <c r="AB85" s="12" t="s">
        <v>193</v>
      </c>
      <c r="AC85" s="12" t="s">
        <v>194</v>
      </c>
      <c r="AD85" s="12" t="s">
        <v>143</v>
      </c>
    </row>
    <row r="86" spans="2:32" x14ac:dyDescent="0.25">
      <c r="B86" s="34"/>
      <c r="C86" s="29">
        <v>18</v>
      </c>
      <c r="D86" s="29">
        <v>82</v>
      </c>
      <c r="E86" s="10" t="s">
        <v>144</v>
      </c>
      <c r="F86" s="8" t="s">
        <v>192</v>
      </c>
      <c r="G86" s="8" t="s">
        <v>193</v>
      </c>
      <c r="H86" s="8" t="s">
        <v>194</v>
      </c>
      <c r="I86" s="9" t="s">
        <v>144</v>
      </c>
      <c r="J86" s="9"/>
      <c r="K86" s="9"/>
      <c r="L86" s="9"/>
      <c r="M86" s="9"/>
      <c r="O86" s="26"/>
      <c r="Q86" s="1">
        <f>IF(E86=I86,2^C86,IF(E86=J86,0,IF(E86=K86,2^C86,IF(E86=L86,0,IF(E86=M86,2^C86,0)))))</f>
        <v>262144</v>
      </c>
      <c r="R86" s="1">
        <f>IF(E86=I86,0,IF(E86=J86,2^C86,IF(E86=K86,2^C86,IF(E86=L86,0,IF(E86=M86,0,0)))))</f>
        <v>0</v>
      </c>
      <c r="S86" s="1">
        <f>IF(E86=I86,0,IF(E86=J86,0,IF(E86=K86,0,IF(E86=L86,2^C86,IF(E86=M86,2^C86,0)))))</f>
        <v>0</v>
      </c>
      <c r="T86" s="1">
        <f>IF(OR(E86=G86,E86=H86),2^C86,0)</f>
        <v>0</v>
      </c>
      <c r="U86" s="1">
        <f>IF(E86=H86,2^C86,0)</f>
        <v>0</v>
      </c>
      <c r="AA86" s="12" t="s">
        <v>192</v>
      </c>
      <c r="AB86" s="12" t="s">
        <v>193</v>
      </c>
      <c r="AC86" s="12" t="s">
        <v>194</v>
      </c>
      <c r="AD86" s="12" t="s">
        <v>144</v>
      </c>
    </row>
    <row r="87" spans="2:32" x14ac:dyDescent="0.25">
      <c r="B87" s="34"/>
      <c r="C87" s="29">
        <v>19</v>
      </c>
      <c r="D87" s="29">
        <v>83</v>
      </c>
      <c r="E87" s="10" t="s">
        <v>145</v>
      </c>
      <c r="F87" s="8" t="s">
        <v>192</v>
      </c>
      <c r="G87" s="8" t="s">
        <v>193</v>
      </c>
      <c r="H87" s="8" t="s">
        <v>194</v>
      </c>
      <c r="I87" s="9" t="s">
        <v>145</v>
      </c>
      <c r="J87" s="9"/>
      <c r="K87" s="9"/>
      <c r="L87" s="9"/>
      <c r="M87" s="9"/>
      <c r="O87" s="26"/>
      <c r="Q87" s="1">
        <f>IF(E87=I87,2^C87,IF(E87=J87,0,IF(E87=K87,2^C87,IF(E87=L87,0,IF(E87=M87,2^C87,0)))))</f>
        <v>524288</v>
      </c>
      <c r="R87" s="1">
        <f>IF(E87=I87,0,IF(E87=J87,2^C87,IF(E87=K87,2^C87,IF(E87=L87,0,IF(E87=M87,0,0)))))</f>
        <v>0</v>
      </c>
      <c r="S87" s="1">
        <f>IF(E87=I87,0,IF(E87=J87,0,IF(E87=K87,0,IF(E87=L87,2^C87,IF(E87=M87,2^C87,0)))))</f>
        <v>0</v>
      </c>
      <c r="T87" s="1">
        <f>IF(OR(E87=G87,E87=H87),2^C87,0)</f>
        <v>0</v>
      </c>
      <c r="U87" s="1">
        <f>IF(E87=H87,2^C87,0)</f>
        <v>0</v>
      </c>
      <c r="AA87" s="12" t="s">
        <v>192</v>
      </c>
      <c r="AB87" s="12" t="s">
        <v>193</v>
      </c>
      <c r="AC87" s="12" t="s">
        <v>194</v>
      </c>
      <c r="AD87" s="12" t="s">
        <v>145</v>
      </c>
    </row>
    <row r="88" spans="2:32" x14ac:dyDescent="0.25">
      <c r="B88" s="34"/>
      <c r="C88" s="29">
        <v>20</v>
      </c>
      <c r="D88" s="29">
        <v>84</v>
      </c>
      <c r="E88" s="10" t="s">
        <v>236</v>
      </c>
      <c r="F88" s="8" t="s">
        <v>192</v>
      </c>
      <c r="G88" s="8" t="s">
        <v>193</v>
      </c>
      <c r="H88" s="8" t="s">
        <v>194</v>
      </c>
      <c r="I88" s="9"/>
      <c r="J88" s="9" t="s">
        <v>52</v>
      </c>
      <c r="K88" s="9"/>
      <c r="L88" s="9"/>
      <c r="M88" s="9"/>
      <c r="O88" s="26"/>
      <c r="Q88" s="1">
        <f>IF(E88=I88,2^C88,IF(E88=J88,0,IF(E88=K88,2^C88,IF(E88=L88,0,IF(E88=M88,2^C88,0)))))</f>
        <v>0</v>
      </c>
      <c r="R88" s="1">
        <f>IF(E88=I88,0,IF(E88=J88,2^C88,IF(E88=K88,2^C88,IF(E88=L88,0,IF(E88=M88,0,0)))))</f>
        <v>0</v>
      </c>
      <c r="S88" s="1">
        <f>IF(E88=I88,0,IF(E88=J88,0,IF(E88=K88,0,IF(E88=L88,2^C88,IF(E88=M88,2^C88,0)))))</f>
        <v>0</v>
      </c>
      <c r="T88" s="1">
        <f>IF(OR(E88=G88,E88=H88),2^C88,0)</f>
        <v>1048576</v>
      </c>
      <c r="U88" s="1">
        <f>IF(E88=H88,2^C88,0)</f>
        <v>0</v>
      </c>
      <c r="AA88" s="12" t="s">
        <v>192</v>
      </c>
      <c r="AB88" s="12" t="s">
        <v>193</v>
      </c>
      <c r="AC88" s="12" t="s">
        <v>194</v>
      </c>
      <c r="AD88" s="12" t="s">
        <v>52</v>
      </c>
    </row>
    <row r="89" spans="2:32" ht="30" x14ac:dyDescent="0.25">
      <c r="B89" s="34"/>
      <c r="C89" s="29">
        <v>21</v>
      </c>
      <c r="D89" s="29">
        <v>85</v>
      </c>
      <c r="E89" s="10" t="s">
        <v>151</v>
      </c>
      <c r="F89" s="8" t="s">
        <v>192</v>
      </c>
      <c r="G89" s="8" t="s">
        <v>193</v>
      </c>
      <c r="H89" s="8" t="s">
        <v>194</v>
      </c>
      <c r="I89" s="9" t="s">
        <v>151</v>
      </c>
      <c r="J89" s="9" t="s">
        <v>62</v>
      </c>
      <c r="K89" s="9"/>
      <c r="L89" s="9"/>
      <c r="M89" s="9"/>
      <c r="Q89" s="1">
        <f>IF(E89=I89,2^C89,IF(E89=J89,0,IF(E89=K89,2^C89,IF(E89=L89,0,IF(E89=M89,2^C89,0)))))</f>
        <v>2097152</v>
      </c>
      <c r="R89" s="1">
        <f>IF(E89=I89,0,IF(E89=J89,2^C89,IF(E89=K89,2^C89,IF(E89=L89,0,IF(E89=M89,0,0)))))</f>
        <v>0</v>
      </c>
      <c r="S89" s="1">
        <f>IF(E89=I89,0,IF(E89=J89,0,IF(E89=K89,0,IF(E89=L89,2^C89,IF(E89=M89,2^C89,0)))))</f>
        <v>0</v>
      </c>
      <c r="T89" s="1">
        <f>IF(OR(E89=G89,E89=H89),2^C89,0)</f>
        <v>0</v>
      </c>
      <c r="U89" s="1">
        <f>IF(E89=H89,2^C89,0)</f>
        <v>0</v>
      </c>
      <c r="AA89" s="12" t="s">
        <v>192</v>
      </c>
      <c r="AB89" s="12" t="s">
        <v>193</v>
      </c>
      <c r="AC89" s="12" t="s">
        <v>194</v>
      </c>
      <c r="AD89" s="12" t="s">
        <v>151</v>
      </c>
      <c r="AE89" s="12" t="s">
        <v>62</v>
      </c>
    </row>
    <row r="90" spans="2:32" ht="30" x14ac:dyDescent="0.25">
      <c r="B90" s="34"/>
      <c r="C90" s="29">
        <v>22</v>
      </c>
      <c r="D90" s="29">
        <v>86</v>
      </c>
      <c r="E90" s="10" t="s">
        <v>152</v>
      </c>
      <c r="F90" s="8" t="s">
        <v>192</v>
      </c>
      <c r="G90" s="8" t="s">
        <v>193</v>
      </c>
      <c r="H90" s="8" t="s">
        <v>194</v>
      </c>
      <c r="I90" s="9" t="s">
        <v>152</v>
      </c>
      <c r="J90" s="9" t="s">
        <v>60</v>
      </c>
      <c r="K90" s="9"/>
      <c r="L90" s="9"/>
      <c r="M90" s="9"/>
      <c r="Q90" s="1">
        <f>IF(E90=I90,2^C90,IF(E90=J90,0,IF(E90=K90,2^C90,IF(E90=L90,0,IF(E90=M90,2^C90,0)))))</f>
        <v>4194304</v>
      </c>
      <c r="R90" s="1">
        <f>IF(E90=I90,0,IF(E90=J90,2^C90,IF(E90=K90,2^C90,IF(E90=L90,0,IF(E90=M90,0,0)))))</f>
        <v>0</v>
      </c>
      <c r="S90" s="1">
        <f>IF(E90=I90,0,IF(E90=J90,0,IF(E90=K90,0,IF(E90=L90,2^C90,IF(E90=M90,2^C90,0)))))</f>
        <v>0</v>
      </c>
      <c r="T90" s="1">
        <f>IF(OR(E90=G90,E90=H90),2^C90,0)</f>
        <v>0</v>
      </c>
      <c r="U90" s="1">
        <f>IF(E90=H90,2^C90,0)</f>
        <v>0</v>
      </c>
      <c r="AA90" s="12" t="s">
        <v>192</v>
      </c>
      <c r="AB90" s="12" t="s">
        <v>193</v>
      </c>
      <c r="AC90" s="12" t="s">
        <v>194</v>
      </c>
      <c r="AD90" s="12" t="s">
        <v>152</v>
      </c>
      <c r="AE90" s="12" t="s">
        <v>60</v>
      </c>
    </row>
    <row r="91" spans="2:32" ht="30" x14ac:dyDescent="0.25">
      <c r="B91" s="34"/>
      <c r="C91" s="29">
        <v>23</v>
      </c>
      <c r="D91" s="29">
        <v>87</v>
      </c>
      <c r="E91" s="10" t="s">
        <v>24</v>
      </c>
      <c r="F91" s="8" t="s">
        <v>192</v>
      </c>
      <c r="G91" s="8" t="s">
        <v>193</v>
      </c>
      <c r="H91" s="8" t="s">
        <v>194</v>
      </c>
      <c r="I91" s="9" t="s">
        <v>24</v>
      </c>
      <c r="J91" s="9" t="s">
        <v>43</v>
      </c>
      <c r="K91" s="9" t="s">
        <v>86</v>
      </c>
      <c r="L91" s="9"/>
      <c r="M91" s="9"/>
      <c r="Q91" s="1">
        <f>IF(E91=I91,2^C91,IF(E91=J91,0,IF(E91=K91,2^C91,IF(E91=L91,0,IF(E91=M91,2^C91,0)))))</f>
        <v>8388608</v>
      </c>
      <c r="R91" s="1">
        <f>IF(E91=I91,0,IF(E91=J91,2^C91,IF(E91=K91,2^C91,IF(E91=L91,0,IF(E91=M91,0,0)))))</f>
        <v>0</v>
      </c>
      <c r="S91" s="1">
        <f>IF(E91=I91,0,IF(E91=J91,0,IF(E91=K91,0,IF(E91=L91,2^C91,IF(E91=M91,2^C91,0)))))</f>
        <v>0</v>
      </c>
      <c r="T91" s="1">
        <f>IF(OR(E91=G91,E91=H91),2^C91,0)</f>
        <v>0</v>
      </c>
      <c r="U91" s="1">
        <f>IF(E91=H91,2^C91,0)</f>
        <v>0</v>
      </c>
      <c r="AA91" s="12" t="s">
        <v>192</v>
      </c>
      <c r="AB91" s="12" t="s">
        <v>193</v>
      </c>
      <c r="AC91" s="12" t="s">
        <v>194</v>
      </c>
      <c r="AD91" s="12" t="s">
        <v>24</v>
      </c>
      <c r="AE91" s="12" t="s">
        <v>43</v>
      </c>
      <c r="AF91" s="12" t="s">
        <v>86</v>
      </c>
    </row>
    <row r="92" spans="2:32" x14ac:dyDescent="0.25">
      <c r="B92" s="34"/>
      <c r="C92" s="29">
        <v>24</v>
      </c>
      <c r="D92" s="29">
        <v>88</v>
      </c>
      <c r="E92" s="10" t="s">
        <v>25</v>
      </c>
      <c r="F92" s="8" t="s">
        <v>192</v>
      </c>
      <c r="G92" s="8" t="s">
        <v>193</v>
      </c>
      <c r="H92" s="8" t="s">
        <v>194</v>
      </c>
      <c r="I92" s="9" t="s">
        <v>25</v>
      </c>
      <c r="J92" s="9" t="s">
        <v>45</v>
      </c>
      <c r="K92" s="9"/>
      <c r="L92" s="9"/>
      <c r="M92" s="9"/>
      <c r="Q92" s="1">
        <f>IF(E92=I92,2^C92,IF(E92=J92,0,IF(E92=K92,2^C92,IF(E92=L92,0,IF(E92=M92,2^C92,0)))))</f>
        <v>16777216</v>
      </c>
      <c r="R92" s="1">
        <f>IF(E92=I92,0,IF(E92=J92,2^C92,IF(E92=K92,2^C92,IF(E92=L92,0,IF(E92=M92,0,0)))))</f>
        <v>0</v>
      </c>
      <c r="S92" s="1">
        <f>IF(E92=I92,0,IF(E92=J92,0,IF(E92=K92,0,IF(E92=L92,2^C92,IF(E92=M92,2^C92,0)))))</f>
        <v>0</v>
      </c>
      <c r="T92" s="1">
        <f>IF(OR(E92=G92,E92=H92),2^C92,0)</f>
        <v>0</v>
      </c>
      <c r="U92" s="1">
        <f>IF(E92=H92,2^C92,0)</f>
        <v>0</v>
      </c>
      <c r="AA92" s="12" t="s">
        <v>192</v>
      </c>
      <c r="AB92" s="12" t="s">
        <v>193</v>
      </c>
      <c r="AC92" s="12" t="s">
        <v>194</v>
      </c>
      <c r="AD92" s="12" t="s">
        <v>25</v>
      </c>
      <c r="AE92" s="12" t="s">
        <v>45</v>
      </c>
    </row>
    <row r="93" spans="2:32" x14ac:dyDescent="0.25">
      <c r="B93" s="34"/>
      <c r="C93" s="29">
        <v>25</v>
      </c>
      <c r="D93" s="29">
        <v>89</v>
      </c>
      <c r="E93" s="10" t="s">
        <v>26</v>
      </c>
      <c r="F93" s="8" t="s">
        <v>192</v>
      </c>
      <c r="G93" s="8" t="s">
        <v>193</v>
      </c>
      <c r="H93" s="8" t="s">
        <v>194</v>
      </c>
      <c r="I93" s="9" t="s">
        <v>26</v>
      </c>
      <c r="J93" s="9" t="s">
        <v>47</v>
      </c>
      <c r="K93" s="9" t="s">
        <v>84</v>
      </c>
      <c r="L93" s="9"/>
      <c r="M93" s="9"/>
      <c r="Q93" s="1">
        <f>IF(E93=I93,2^C93,IF(E93=J93,0,IF(E93=K93,2^C93,IF(E93=L93,0,IF(E93=M93,2^C93,0)))))</f>
        <v>33554432</v>
      </c>
      <c r="R93" s="1">
        <f>IF(E93=I93,0,IF(E93=J93,2^C93,IF(E93=K93,2^C93,IF(E93=L93,0,IF(E93=M93,0,0)))))</f>
        <v>0</v>
      </c>
      <c r="S93" s="1">
        <f>IF(E93=I93,0,IF(E93=J93,0,IF(E93=K93,0,IF(E93=L93,2^C93,IF(E93=M93,2^C93,0)))))</f>
        <v>0</v>
      </c>
      <c r="T93" s="1">
        <f>IF(OR(E93=G93,E93=H93),2^C93,0)</f>
        <v>0</v>
      </c>
      <c r="U93" s="1">
        <f>IF(E93=H93,2^C93,0)</f>
        <v>0</v>
      </c>
      <c r="AA93" s="12" t="s">
        <v>192</v>
      </c>
      <c r="AB93" s="12" t="s">
        <v>193</v>
      </c>
      <c r="AC93" s="12" t="s">
        <v>194</v>
      </c>
      <c r="AD93" s="12" t="s">
        <v>26</v>
      </c>
      <c r="AE93" s="12" t="s">
        <v>47</v>
      </c>
      <c r="AF93" s="12" t="s">
        <v>84</v>
      </c>
    </row>
    <row r="94" spans="2:32" x14ac:dyDescent="0.25">
      <c r="B94" s="34"/>
      <c r="C94" s="29">
        <v>26</v>
      </c>
      <c r="D94" s="29">
        <v>90</v>
      </c>
      <c r="E94" s="10" t="s">
        <v>27</v>
      </c>
      <c r="F94" s="8" t="s">
        <v>192</v>
      </c>
      <c r="G94" s="8" t="s">
        <v>193</v>
      </c>
      <c r="H94" s="8" t="s">
        <v>194</v>
      </c>
      <c r="I94" s="9" t="s">
        <v>27</v>
      </c>
      <c r="J94" s="9" t="s">
        <v>49</v>
      </c>
      <c r="K94" s="9"/>
      <c r="L94" s="9"/>
      <c r="M94" s="9"/>
      <c r="Q94" s="1">
        <f>IF(E94=I94,2^C94,IF(E94=J94,0,IF(E94=K94,2^C94,IF(E94=L94,0,IF(E94=M94,2^C94,0)))))</f>
        <v>67108864</v>
      </c>
      <c r="R94" s="1">
        <f>IF(E94=I94,0,IF(E94=J94,2^C94,IF(E94=K94,2^C94,IF(E94=L94,0,IF(E94=M94,0,0)))))</f>
        <v>0</v>
      </c>
      <c r="S94" s="1">
        <f>IF(E94=I94,0,IF(E94=J94,0,IF(E94=K94,0,IF(E94=L94,2^C94,IF(E94=M94,2^C94,0)))))</f>
        <v>0</v>
      </c>
      <c r="T94" s="1">
        <f>IF(OR(E94=G94,E94=H94),2^C94,0)</f>
        <v>0</v>
      </c>
      <c r="U94" s="1">
        <f>IF(E94=H94,2^C94,0)</f>
        <v>0</v>
      </c>
      <c r="AA94" s="12" t="s">
        <v>192</v>
      </c>
      <c r="AB94" s="12" t="s">
        <v>193</v>
      </c>
      <c r="AC94" s="12" t="s">
        <v>194</v>
      </c>
      <c r="AD94" s="12" t="s">
        <v>27</v>
      </c>
      <c r="AE94" s="12" t="s">
        <v>49</v>
      </c>
    </row>
    <row r="95" spans="2:32" ht="30" x14ac:dyDescent="0.25">
      <c r="B95" s="34"/>
      <c r="C95" s="29">
        <v>27</v>
      </c>
      <c r="D95" s="29">
        <v>91</v>
      </c>
      <c r="E95" s="10" t="s">
        <v>60</v>
      </c>
      <c r="F95" s="8" t="s">
        <v>192</v>
      </c>
      <c r="G95" s="8" t="s">
        <v>193</v>
      </c>
      <c r="H95" s="8" t="s">
        <v>194</v>
      </c>
      <c r="I95" s="9" t="s">
        <v>28</v>
      </c>
      <c r="J95" s="9" t="s">
        <v>60</v>
      </c>
      <c r="K95" s="9" t="s">
        <v>20</v>
      </c>
      <c r="L95" s="9"/>
      <c r="M95" s="9"/>
      <c r="Q95" s="1">
        <f>IF(E95=I95,2^C95,IF(E95=J95,0,IF(E95=K95,2^C95,IF(E95=L95,0,IF(E95=M95,2^C95,0)))))</f>
        <v>0</v>
      </c>
      <c r="R95" s="1">
        <f>IF(E95=I95,0,IF(E95=J95,2^C95,IF(E95=K95,2^C95,IF(E95=L95,0,IF(E95=M95,0,0)))))</f>
        <v>134217728</v>
      </c>
      <c r="S95" s="1">
        <f>IF(E95=I95,0,IF(E95=J95,0,IF(E95=K95,0,IF(E95=L95,2^C95,IF(E95=M95,2^C95,0)))))</f>
        <v>0</v>
      </c>
      <c r="T95" s="1">
        <f>IF(OR(E95=G95,E95=H95),2^C95,0)</f>
        <v>0</v>
      </c>
      <c r="U95" s="1">
        <f>IF(E95=H95,2^C95,0)</f>
        <v>0</v>
      </c>
      <c r="AA95" s="12" t="s">
        <v>192</v>
      </c>
      <c r="AB95" s="12" t="s">
        <v>193</v>
      </c>
      <c r="AC95" s="12" t="s">
        <v>194</v>
      </c>
      <c r="AD95" s="12" t="s">
        <v>28</v>
      </c>
      <c r="AE95" s="12" t="s">
        <v>60</v>
      </c>
      <c r="AF95" s="12" t="s">
        <v>20</v>
      </c>
    </row>
    <row r="96" spans="2:32" ht="30" x14ac:dyDescent="0.25">
      <c r="B96" s="34"/>
      <c r="C96" s="29">
        <v>28</v>
      </c>
      <c r="D96" s="29">
        <v>92</v>
      </c>
      <c r="E96" s="10" t="s">
        <v>21</v>
      </c>
      <c r="F96" s="8" t="s">
        <v>192</v>
      </c>
      <c r="G96" s="8" t="s">
        <v>193</v>
      </c>
      <c r="H96" s="8" t="s">
        <v>194</v>
      </c>
      <c r="I96" s="9" t="s">
        <v>29</v>
      </c>
      <c r="J96" s="9" t="s">
        <v>62</v>
      </c>
      <c r="K96" s="9" t="s">
        <v>21</v>
      </c>
      <c r="L96" s="9"/>
      <c r="M96" s="9"/>
      <c r="Q96" s="1">
        <f>IF(E96=I96,2^C96,IF(E96=J96,0,IF(E96=K96,2^C96,IF(E96=L96,0,IF(E96=M96,2^C96,0)))))</f>
        <v>268435456</v>
      </c>
      <c r="R96" s="1">
        <f>IF(E96=I96,0,IF(E96=J96,2^C96,IF(E96=K96,2^C96,IF(E96=L96,0,IF(E96=M96,0,0)))))</f>
        <v>268435456</v>
      </c>
      <c r="S96" s="1">
        <f>IF(E96=I96,0,IF(E96=J96,0,IF(E96=K96,0,IF(E96=L96,2^C96,IF(E96=M96,2^C96,0)))))</f>
        <v>0</v>
      </c>
      <c r="T96" s="1">
        <f>IF(OR(E96=G96,E96=H96),2^C96,0)</f>
        <v>0</v>
      </c>
      <c r="U96" s="1">
        <f>IF(E96=H96,2^C96,0)</f>
        <v>0</v>
      </c>
      <c r="AA96" s="12" t="s">
        <v>192</v>
      </c>
      <c r="AB96" s="12" t="s">
        <v>193</v>
      </c>
      <c r="AC96" s="12" t="s">
        <v>194</v>
      </c>
      <c r="AD96" s="12" t="s">
        <v>29</v>
      </c>
      <c r="AE96" s="12" t="s">
        <v>62</v>
      </c>
      <c r="AF96" s="12" t="s">
        <v>21</v>
      </c>
    </row>
    <row r="97" spans="1:34" x14ac:dyDescent="0.25">
      <c r="B97" s="34"/>
      <c r="C97" s="29">
        <v>29</v>
      </c>
      <c r="D97" s="29">
        <v>93</v>
      </c>
      <c r="E97" s="10" t="s">
        <v>22</v>
      </c>
      <c r="F97" s="8" t="s">
        <v>192</v>
      </c>
      <c r="G97" s="8" t="s">
        <v>193</v>
      </c>
      <c r="H97" s="8" t="s">
        <v>194</v>
      </c>
      <c r="I97" s="9" t="s">
        <v>30</v>
      </c>
      <c r="J97" s="9" t="s">
        <v>59</v>
      </c>
      <c r="K97" s="9" t="s">
        <v>22</v>
      </c>
      <c r="L97" s="9"/>
      <c r="M97" s="9"/>
      <c r="Q97" s="1">
        <f>IF(E97=I97,2^C97,IF(E97=J97,0,IF(E97=K97,2^C97,IF(E97=L97,0,IF(E97=M97,2^C97,0)))))</f>
        <v>536870912</v>
      </c>
      <c r="R97" s="1">
        <f>IF(E97=I97,0,IF(E97=J97,2^C97,IF(E97=K97,2^C97,IF(E97=L97,0,IF(E97=M97,0,0)))))</f>
        <v>536870912</v>
      </c>
      <c r="S97" s="1">
        <f>IF(E97=I97,0,IF(E97=J97,0,IF(E97=K97,0,IF(E97=L97,2^C97,IF(E97=M97,2^C97,0)))))</f>
        <v>0</v>
      </c>
      <c r="T97" s="1">
        <f>IF(OR(E97=G97,E97=H97),2^C97,0)</f>
        <v>0</v>
      </c>
      <c r="U97" s="1">
        <f>IF(E97=H97,2^C97,0)</f>
        <v>0</v>
      </c>
      <c r="AA97" s="12" t="s">
        <v>192</v>
      </c>
      <c r="AB97" s="12" t="s">
        <v>193</v>
      </c>
      <c r="AC97" s="12" t="s">
        <v>194</v>
      </c>
      <c r="AD97" s="12" t="s">
        <v>30</v>
      </c>
      <c r="AE97" s="12" t="s">
        <v>59</v>
      </c>
      <c r="AF97" s="12" t="s">
        <v>22</v>
      </c>
    </row>
    <row r="98" spans="1:34" x14ac:dyDescent="0.25">
      <c r="B98" s="34"/>
      <c r="C98" s="29">
        <v>30</v>
      </c>
      <c r="D98" s="29">
        <v>94</v>
      </c>
      <c r="E98" s="10" t="s">
        <v>23</v>
      </c>
      <c r="F98" s="8" t="s">
        <v>192</v>
      </c>
      <c r="G98" s="8" t="s">
        <v>193</v>
      </c>
      <c r="H98" s="8" t="s">
        <v>194</v>
      </c>
      <c r="I98" s="9" t="s">
        <v>31</v>
      </c>
      <c r="J98" s="9" t="s">
        <v>61</v>
      </c>
      <c r="K98" s="9" t="s">
        <v>23</v>
      </c>
      <c r="L98" s="9"/>
      <c r="M98" s="9"/>
      <c r="Q98" s="1">
        <f>IF(E98=I98,2^C98,IF(E98=J98,0,IF(E98=K98,2^C98,IF(E98=L98,0,IF(E98=M98,2^C98,0)))))</f>
        <v>1073741824</v>
      </c>
      <c r="R98" s="1">
        <f>IF(E98=I98,0,IF(E98=J98,2^C98,IF(E98=K98,2^C98,IF(E98=L98,0,IF(E98=M98,0,0)))))</f>
        <v>1073741824</v>
      </c>
      <c r="S98" s="1">
        <f>IF(E98=I98,0,IF(E98=J98,0,IF(E98=K98,0,IF(E98=L98,2^C98,IF(E98=M98,2^C98,0)))))</f>
        <v>0</v>
      </c>
      <c r="T98" s="1">
        <f>IF(OR(E98=G98,E98=H98),2^C98,0)</f>
        <v>0</v>
      </c>
      <c r="U98" s="1">
        <f>IF(E98=H98,2^C98,0)</f>
        <v>0</v>
      </c>
      <c r="AA98" s="12" t="s">
        <v>192</v>
      </c>
      <c r="AB98" s="12" t="s">
        <v>193</v>
      </c>
      <c r="AC98" s="12" t="s">
        <v>194</v>
      </c>
      <c r="AD98" s="12" t="s">
        <v>31</v>
      </c>
      <c r="AE98" s="12" t="s">
        <v>61</v>
      </c>
      <c r="AF98" s="12" t="s">
        <v>23</v>
      </c>
    </row>
    <row r="99" spans="1:34" x14ac:dyDescent="0.25">
      <c r="B99" s="34"/>
      <c r="C99" s="29">
        <v>31</v>
      </c>
      <c r="D99" s="29">
        <v>95</v>
      </c>
      <c r="E99" s="10" t="s">
        <v>40</v>
      </c>
      <c r="F99" s="8" t="s">
        <v>192</v>
      </c>
      <c r="G99" s="8" t="s">
        <v>193</v>
      </c>
      <c r="H99" s="8" t="s">
        <v>194</v>
      </c>
      <c r="I99" s="9" t="s">
        <v>40</v>
      </c>
      <c r="J99" s="9" t="s">
        <v>63</v>
      </c>
      <c r="K99" s="9" t="s">
        <v>59</v>
      </c>
      <c r="L99" s="9"/>
      <c r="M99" s="9"/>
      <c r="Q99" s="1">
        <f>IF(E99=I99,2^C99,IF(E99=J99,0,IF(E99=K99,2^C99,IF(E99=L99,0,IF(E99=M99,2^C99,0)))))</f>
        <v>2147483648</v>
      </c>
      <c r="R99" s="1">
        <f>IF(E99=I99,0,IF(E99=J99,2^C99,IF(E99=K99,2^C99,IF(E99=L99,0,IF(E99=M99,0,0)))))</f>
        <v>0</v>
      </c>
      <c r="S99" s="1">
        <f>IF(E99=I99,0,IF(E99=J99,0,IF(E99=K99,0,IF(E99=L99,2^C99,IF(E99=M99,2^C99,0)))))</f>
        <v>0</v>
      </c>
      <c r="T99" s="1">
        <f>IF(OR(E99=G99,E99=H99),2^C99,0)</f>
        <v>0</v>
      </c>
      <c r="U99" s="1">
        <f>IF(E99=H99,2^C99,0)</f>
        <v>0</v>
      </c>
      <c r="V99" t="str">
        <f>DEC2HEX(SUM(Q68:Q99),8)</f>
        <v>F7EC0000</v>
      </c>
      <c r="W99" t="str">
        <f>DEC2HEX(SUM(R68:R99),8)</f>
        <v>7803B7FF</v>
      </c>
      <c r="X99" t="str">
        <f t="shared" ref="X99:Z99" si="1">DEC2HEX(SUM(S68:S99),8)</f>
        <v>00000000</v>
      </c>
      <c r="Y99" t="str">
        <f t="shared" si="1"/>
        <v>00100000</v>
      </c>
      <c r="Z99" t="str">
        <f t="shared" si="1"/>
        <v>00000000</v>
      </c>
      <c r="AA99" s="12" t="s">
        <v>192</v>
      </c>
      <c r="AB99" s="12" t="s">
        <v>193</v>
      </c>
      <c r="AC99" s="12" t="s">
        <v>194</v>
      </c>
      <c r="AD99" s="12" t="s">
        <v>40</v>
      </c>
      <c r="AE99" s="12" t="s">
        <v>63</v>
      </c>
      <c r="AF99" s="12" t="s">
        <v>59</v>
      </c>
    </row>
    <row r="100" spans="1:34" x14ac:dyDescent="0.25">
      <c r="B100" s="36" t="s">
        <v>202</v>
      </c>
      <c r="C100" s="30">
        <v>0</v>
      </c>
      <c r="D100" s="30">
        <v>96</v>
      </c>
      <c r="E100" s="10" t="s">
        <v>41</v>
      </c>
      <c r="F100" s="8" t="s">
        <v>192</v>
      </c>
      <c r="G100" s="8" t="s">
        <v>193</v>
      </c>
      <c r="H100" s="8" t="s">
        <v>194</v>
      </c>
      <c r="I100" s="9" t="s">
        <v>41</v>
      </c>
      <c r="J100" s="9" t="s">
        <v>64</v>
      </c>
      <c r="K100" s="9" t="s">
        <v>61</v>
      </c>
      <c r="L100" s="9"/>
      <c r="M100" s="9"/>
      <c r="Q100" s="1">
        <f>IF(E100=I100,2^C100,IF(E100=J100,0,IF(E100=K100,2^C100,IF(E100=L100,0,IF(E100=M100,2^C100,0)))))</f>
        <v>1</v>
      </c>
      <c r="R100" s="1">
        <f>IF(E100=I100,0,IF(E100=J100,2^C100,IF(E100=K100,2^C100,IF(E100=L100,0,IF(E100=M100,0,0)))))</f>
        <v>0</v>
      </c>
      <c r="S100" s="1">
        <f>IF(E100=I100,0,IF(E100=J100,0,IF(E100=K100,0,IF(E100=L100,2^C100,IF(E100=M100,2^C100,0)))))</f>
        <v>0</v>
      </c>
      <c r="T100" s="1">
        <f>IF(OR(E100=G100,E100=H100),2^C100,0)</f>
        <v>0</v>
      </c>
      <c r="U100" s="1">
        <f>IF(E100=H100,2^C100,0)</f>
        <v>0</v>
      </c>
      <c r="AA100" s="12" t="s">
        <v>192</v>
      </c>
      <c r="AB100" s="12" t="s">
        <v>193</v>
      </c>
      <c r="AC100" s="12" t="s">
        <v>194</v>
      </c>
      <c r="AD100" s="12" t="s">
        <v>41</v>
      </c>
      <c r="AE100" s="12" t="s">
        <v>64</v>
      </c>
      <c r="AF100" s="12" t="s">
        <v>61</v>
      </c>
    </row>
    <row r="101" spans="1:34" ht="30" x14ac:dyDescent="0.25">
      <c r="B101" s="36"/>
      <c r="C101" s="30">
        <v>1</v>
      </c>
      <c r="D101" s="30">
        <v>97</v>
      </c>
      <c r="E101" s="10" t="s">
        <v>86</v>
      </c>
      <c r="F101" s="8" t="s">
        <v>192</v>
      </c>
      <c r="G101" s="8" t="s">
        <v>193</v>
      </c>
      <c r="H101" s="8" t="s">
        <v>194</v>
      </c>
      <c r="I101" s="9" t="s">
        <v>227</v>
      </c>
      <c r="J101" s="9" t="s">
        <v>67</v>
      </c>
      <c r="K101" s="9" t="s">
        <v>88</v>
      </c>
      <c r="L101" s="9" t="s">
        <v>32</v>
      </c>
      <c r="M101" s="9" t="s">
        <v>235</v>
      </c>
      <c r="Q101" s="1">
        <f>IF(E101=I101,2^C101,IF(E101=J101,0,IF(E101=K101,2^C101,IF(E101=L101,0,IF(E101=M101,2^C101,0)))))</f>
        <v>2</v>
      </c>
      <c r="R101" s="1">
        <f>IF(E101=I101,0,IF(E101=J101,2^C101,IF(E101=K101,2^C101,IF(E101=L101,0,IF(E101=M101,0,0)))))</f>
        <v>0</v>
      </c>
      <c r="S101" s="1">
        <f>IF(E101=I101,0,IF(E101=J101,0,IF(E101=K101,0,IF(E101=L101,2^C101,IF(E101=M101,2^C101,0)))))</f>
        <v>2</v>
      </c>
      <c r="T101" s="1">
        <f>IF(OR(E101=G101,E101=H101),2^C101,0)</f>
        <v>0</v>
      </c>
      <c r="U101" s="1">
        <f>IF(E101=H101,2^C101,0)</f>
        <v>0</v>
      </c>
      <c r="AA101" s="12" t="s">
        <v>192</v>
      </c>
      <c r="AB101" s="12" t="s">
        <v>193</v>
      </c>
      <c r="AC101" s="12" t="s">
        <v>194</v>
      </c>
      <c r="AD101" s="12" t="s">
        <v>227</v>
      </c>
      <c r="AE101" s="12" t="s">
        <v>67</v>
      </c>
      <c r="AF101" s="12" t="s">
        <v>88</v>
      </c>
      <c r="AG101" s="12" t="s">
        <v>32</v>
      </c>
      <c r="AH101" s="12" t="s">
        <v>235</v>
      </c>
    </row>
    <row r="102" spans="1:34" x14ac:dyDescent="0.25">
      <c r="B102" s="36"/>
      <c r="C102" s="30">
        <v>2</v>
      </c>
      <c r="D102" s="30">
        <v>98</v>
      </c>
      <c r="E102" s="10" t="s">
        <v>84</v>
      </c>
      <c r="F102" s="8" t="s">
        <v>192</v>
      </c>
      <c r="G102" s="8" t="s">
        <v>193</v>
      </c>
      <c r="H102" s="8" t="s">
        <v>194</v>
      </c>
      <c r="I102" s="9" t="s">
        <v>228</v>
      </c>
      <c r="J102" s="9" t="s">
        <v>68</v>
      </c>
      <c r="K102" s="9" t="s">
        <v>90</v>
      </c>
      <c r="L102" s="9" t="s">
        <v>33</v>
      </c>
      <c r="M102" s="9" t="s">
        <v>84</v>
      </c>
      <c r="Q102" s="1">
        <f>IF(E102=I102,2^C102,IF(E102=J102,0,IF(E102=K102,2^C102,IF(E102=L102,0,IF(E102=M102,2^C102,0)))))</f>
        <v>4</v>
      </c>
      <c r="R102" s="1">
        <f>IF(E102=I102,0,IF(E102=J102,2^C102,IF(E102=K102,2^C102,IF(E102=L102,0,IF(E102=M102,0,0)))))</f>
        <v>0</v>
      </c>
      <c r="S102" s="1">
        <f>IF(E102=I102,0,IF(E102=J102,0,IF(E102=K102,0,IF(E102=L102,2^C102,IF(E102=M102,2^C102,0)))))</f>
        <v>4</v>
      </c>
      <c r="T102" s="1">
        <f>IF(OR(E102=G102,E102=H102),2^C102,0)</f>
        <v>0</v>
      </c>
      <c r="U102" s="1">
        <f>IF(E102=H102,2^C102,0)</f>
        <v>0</v>
      </c>
      <c r="AA102" s="12" t="s">
        <v>192</v>
      </c>
      <c r="AB102" s="12" t="s">
        <v>193</v>
      </c>
      <c r="AC102" s="12" t="s">
        <v>194</v>
      </c>
      <c r="AD102" s="12" t="s">
        <v>228</v>
      </c>
      <c r="AE102" s="12" t="s">
        <v>68</v>
      </c>
      <c r="AF102" s="12" t="s">
        <v>90</v>
      </c>
      <c r="AG102" s="12" t="s">
        <v>33</v>
      </c>
      <c r="AH102" s="12" t="s">
        <v>84</v>
      </c>
    </row>
    <row r="103" spans="1:34" x14ac:dyDescent="0.25">
      <c r="B103" s="36"/>
      <c r="C103" s="30">
        <v>3</v>
      </c>
      <c r="D103" s="30">
        <v>99</v>
      </c>
      <c r="E103" s="10" t="s">
        <v>236</v>
      </c>
      <c r="F103" s="8" t="s">
        <v>192</v>
      </c>
      <c r="G103" s="8" t="s">
        <v>193</v>
      </c>
      <c r="H103" s="8" t="s">
        <v>194</v>
      </c>
      <c r="I103" s="9" t="s">
        <v>229</v>
      </c>
      <c r="J103" s="9" t="s">
        <v>69</v>
      </c>
      <c r="K103" s="9" t="s">
        <v>89</v>
      </c>
      <c r="L103" s="9" t="s">
        <v>34</v>
      </c>
      <c r="M103" s="9" t="s">
        <v>58</v>
      </c>
      <c r="Q103" s="1">
        <f>IF(E103=I103,2^C103,IF(E103=J103,0,IF(E103=K103,2^C103,IF(E103=L103,0,IF(E103=M103,2^C103,0)))))</f>
        <v>0</v>
      </c>
      <c r="R103" s="1">
        <f>IF(E103=I103,0,IF(E103=J103,2^C103,IF(E103=K103,2^C103,IF(E103=L103,0,IF(E103=M103,0,0)))))</f>
        <v>0</v>
      </c>
      <c r="S103" s="1">
        <f>IF(E103=I103,0,IF(E103=J103,0,IF(E103=K103,0,IF(E103=L103,2^C103,IF(E103=M103,2^C103,0)))))</f>
        <v>0</v>
      </c>
      <c r="T103" s="1">
        <f>IF(OR(E103=G103,E103=H103),2^C103,0)</f>
        <v>8</v>
      </c>
      <c r="U103" s="1">
        <f>IF(E103=H103,2^C103,0)</f>
        <v>0</v>
      </c>
      <c r="AA103" s="12" t="s">
        <v>192</v>
      </c>
      <c r="AB103" s="12" t="s">
        <v>193</v>
      </c>
      <c r="AC103" s="12" t="s">
        <v>194</v>
      </c>
      <c r="AD103" s="12" t="s">
        <v>229</v>
      </c>
      <c r="AE103" s="12" t="s">
        <v>69</v>
      </c>
      <c r="AF103" s="12" t="s">
        <v>89</v>
      </c>
      <c r="AG103" s="12" t="s">
        <v>34</v>
      </c>
      <c r="AH103" s="12" t="s">
        <v>58</v>
      </c>
    </row>
    <row r="104" spans="1:34" x14ac:dyDescent="0.25">
      <c r="B104" s="36"/>
      <c r="C104" s="30">
        <v>4</v>
      </c>
      <c r="D104" s="30">
        <v>100</v>
      </c>
      <c r="E104" s="10" t="s">
        <v>236</v>
      </c>
      <c r="F104" s="8" t="s">
        <v>192</v>
      </c>
      <c r="G104" s="8" t="s">
        <v>193</v>
      </c>
      <c r="H104" s="8" t="s">
        <v>194</v>
      </c>
      <c r="I104" s="9" t="s">
        <v>230</v>
      </c>
      <c r="J104" s="9" t="s">
        <v>70</v>
      </c>
      <c r="K104" s="9" t="s">
        <v>91</v>
      </c>
      <c r="L104" s="9" t="s">
        <v>35</v>
      </c>
      <c r="M104" s="9" t="s">
        <v>65</v>
      </c>
      <c r="Q104" s="1">
        <f>IF(E104=I104,2^C104,IF(E104=J104,0,IF(E104=K104,2^C104,IF(E104=L104,0,IF(E104=M104,2^C104,0)))))</f>
        <v>0</v>
      </c>
      <c r="R104" s="1">
        <f>IF(E104=I104,0,IF(E104=J104,2^C104,IF(E104=K104,2^C104,IF(E104=L104,0,IF(E104=M104,0,0)))))</f>
        <v>0</v>
      </c>
      <c r="S104" s="1">
        <f>IF(E104=I104,0,IF(E104=J104,0,IF(E104=K104,0,IF(E104=L104,2^C104,IF(E104=M104,2^C104,0)))))</f>
        <v>0</v>
      </c>
      <c r="T104" s="1">
        <f>IF(OR(E104=G104,E104=H104),2^C104,0)</f>
        <v>16</v>
      </c>
      <c r="U104" s="1">
        <f>IF(E104=H104,2^C104,0)</f>
        <v>0</v>
      </c>
      <c r="AA104" s="12" t="s">
        <v>192</v>
      </c>
      <c r="AB104" s="12" t="s">
        <v>193</v>
      </c>
      <c r="AC104" s="12" t="s">
        <v>194</v>
      </c>
      <c r="AD104" s="12" t="s">
        <v>230</v>
      </c>
      <c r="AE104" s="12" t="s">
        <v>70</v>
      </c>
      <c r="AF104" s="12" t="s">
        <v>91</v>
      </c>
      <c r="AG104" s="12" t="s">
        <v>35</v>
      </c>
      <c r="AH104" s="12" t="s">
        <v>65</v>
      </c>
    </row>
    <row r="105" spans="1:34" x14ac:dyDescent="0.25">
      <c r="B105" s="36"/>
      <c r="C105" s="30">
        <v>5</v>
      </c>
      <c r="D105" s="30">
        <v>101</v>
      </c>
      <c r="E105" s="10" t="s">
        <v>0</v>
      </c>
      <c r="F105" s="8" t="s">
        <v>192</v>
      </c>
      <c r="G105" s="8" t="s">
        <v>193</v>
      </c>
      <c r="H105" s="8" t="s">
        <v>194</v>
      </c>
      <c r="I105" s="9" t="s">
        <v>231</v>
      </c>
      <c r="J105" s="9" t="s">
        <v>43</v>
      </c>
      <c r="K105" s="9" t="s">
        <v>0</v>
      </c>
      <c r="L105" s="9" t="s">
        <v>36</v>
      </c>
      <c r="M105" s="9" t="s">
        <v>66</v>
      </c>
      <c r="Q105" s="1">
        <f>IF(E105=I105,2^C105,IF(E105=J105,0,IF(E105=K105,2^C105,IF(E105=L105,0,IF(E105=M105,2^C105,0)))))</f>
        <v>32</v>
      </c>
      <c r="R105" s="1">
        <f>IF(E105=I105,0,IF(E105=J105,2^C105,IF(E105=K105,2^C105,IF(E105=L105,0,IF(E105=M105,0,0)))))</f>
        <v>32</v>
      </c>
      <c r="S105" s="1">
        <f>IF(E105=I105,0,IF(E105=J105,0,IF(E105=K105,0,IF(E105=L105,2^C105,IF(E105=M105,2^C105,0)))))</f>
        <v>0</v>
      </c>
      <c r="T105" s="1">
        <f>IF(OR(E105=G105,E105=H105),2^C105,0)</f>
        <v>0</v>
      </c>
      <c r="U105" s="1">
        <f>IF(E105=H105,2^C105,0)</f>
        <v>0</v>
      </c>
      <c r="AA105" s="12" t="s">
        <v>192</v>
      </c>
      <c r="AB105" s="12" t="s">
        <v>193</v>
      </c>
      <c r="AC105" s="12" t="s">
        <v>194</v>
      </c>
      <c r="AD105" s="12" t="s">
        <v>231</v>
      </c>
      <c r="AE105" s="12" t="s">
        <v>43</v>
      </c>
      <c r="AF105" s="12" t="s">
        <v>0</v>
      </c>
      <c r="AG105" s="12" t="s">
        <v>36</v>
      </c>
      <c r="AH105" s="12" t="s">
        <v>66</v>
      </c>
    </row>
    <row r="106" spans="1:34" x14ac:dyDescent="0.25">
      <c r="B106" s="36"/>
      <c r="C106" s="30">
        <v>6</v>
      </c>
      <c r="D106" s="30">
        <v>102</v>
      </c>
      <c r="E106" s="10" t="s">
        <v>1</v>
      </c>
      <c r="F106" s="8" t="s">
        <v>192</v>
      </c>
      <c r="G106" s="8" t="s">
        <v>193</v>
      </c>
      <c r="H106" s="8" t="s">
        <v>194</v>
      </c>
      <c r="I106" s="9" t="s">
        <v>232</v>
      </c>
      <c r="J106" s="9" t="s">
        <v>45</v>
      </c>
      <c r="K106" s="9" t="s">
        <v>1</v>
      </c>
      <c r="L106" s="9" t="s">
        <v>37</v>
      </c>
      <c r="M106" s="9" t="s">
        <v>52</v>
      </c>
      <c r="Q106" s="1">
        <f>IF(E106=I106,2^C106,IF(E106=J106,0,IF(E106=K106,2^C106,IF(E106=L106,0,IF(E106=M106,2^C106,0)))))</f>
        <v>64</v>
      </c>
      <c r="R106" s="1">
        <f>IF(E106=I106,0,IF(E106=J106,2^C106,IF(E106=K106,2^C106,IF(E106=L106,0,IF(E106=M106,0,0)))))</f>
        <v>64</v>
      </c>
      <c r="S106" s="1">
        <f>IF(E106=I106,0,IF(E106=J106,0,IF(E106=K106,0,IF(E106=L106,2^C106,IF(E106=M106,2^C106,0)))))</f>
        <v>0</v>
      </c>
      <c r="T106" s="1">
        <f>IF(OR(E106=G106,E106=H106),2^C106,0)</f>
        <v>0</v>
      </c>
      <c r="U106" s="1">
        <f>IF(E106=H106,2^C106,0)</f>
        <v>0</v>
      </c>
      <c r="AA106" s="12" t="s">
        <v>192</v>
      </c>
      <c r="AB106" s="12" t="s">
        <v>193</v>
      </c>
      <c r="AC106" s="12" t="s">
        <v>194</v>
      </c>
      <c r="AD106" s="12" t="s">
        <v>232</v>
      </c>
      <c r="AE106" s="12" t="s">
        <v>45</v>
      </c>
      <c r="AF106" s="12" t="s">
        <v>1</v>
      </c>
      <c r="AG106" s="12" t="s">
        <v>37</v>
      </c>
      <c r="AH106" s="12" t="s">
        <v>52</v>
      </c>
    </row>
    <row r="107" spans="1:34" x14ac:dyDescent="0.25">
      <c r="B107" s="36"/>
      <c r="C107" s="30">
        <v>7</v>
      </c>
      <c r="D107" s="30">
        <v>103</v>
      </c>
      <c r="E107" s="10" t="s">
        <v>2</v>
      </c>
      <c r="F107" s="8" t="s">
        <v>192</v>
      </c>
      <c r="G107" s="8" t="s">
        <v>193</v>
      </c>
      <c r="H107" s="8" t="s">
        <v>194</v>
      </c>
      <c r="I107" s="9" t="s">
        <v>233</v>
      </c>
      <c r="J107" s="9" t="s">
        <v>47</v>
      </c>
      <c r="K107" s="9" t="s">
        <v>2</v>
      </c>
      <c r="L107" s="9" t="s">
        <v>38</v>
      </c>
      <c r="M107" s="9" t="s">
        <v>59</v>
      </c>
      <c r="Q107" s="1">
        <f>IF(E107=I107,2^C107,IF(E107=J107,0,IF(E107=K107,2^C107,IF(E107=L107,0,IF(E107=M107,2^C107,0)))))</f>
        <v>128</v>
      </c>
      <c r="R107" s="1">
        <f>IF(E107=I107,0,IF(E107=J107,2^C107,IF(E107=K107,2^C107,IF(E107=L107,0,IF(E107=M107,0,0)))))</f>
        <v>128</v>
      </c>
      <c r="S107" s="1">
        <f>IF(E107=I107,0,IF(E107=J107,0,IF(E107=K107,0,IF(E107=L107,2^C107,IF(E107=M107,2^C107,0)))))</f>
        <v>0</v>
      </c>
      <c r="T107" s="1">
        <f>IF(OR(E107=G107,E107=H107),2^C107,0)</f>
        <v>0</v>
      </c>
      <c r="U107" s="1">
        <f>IF(E107=H107,2^C107,0)</f>
        <v>0</v>
      </c>
      <c r="AA107" s="12" t="s">
        <v>192</v>
      </c>
      <c r="AB107" s="12" t="s">
        <v>193</v>
      </c>
      <c r="AC107" s="12" t="s">
        <v>194</v>
      </c>
      <c r="AD107" s="12" t="s">
        <v>233</v>
      </c>
      <c r="AE107" s="12" t="s">
        <v>47</v>
      </c>
      <c r="AF107" s="12" t="s">
        <v>2</v>
      </c>
      <c r="AG107" s="12" t="s">
        <v>38</v>
      </c>
      <c r="AH107" s="12" t="s">
        <v>59</v>
      </c>
    </row>
    <row r="108" spans="1:34" x14ac:dyDescent="0.25">
      <c r="B108" s="36"/>
      <c r="C108" s="30">
        <v>8</v>
      </c>
      <c r="D108" s="30">
        <v>104</v>
      </c>
      <c r="E108" s="10" t="s">
        <v>3</v>
      </c>
      <c r="F108" s="8" t="s">
        <v>192</v>
      </c>
      <c r="G108" s="8" t="s">
        <v>193</v>
      </c>
      <c r="H108" s="8" t="s">
        <v>194</v>
      </c>
      <c r="I108" s="9" t="s">
        <v>234</v>
      </c>
      <c r="J108" s="9" t="s">
        <v>49</v>
      </c>
      <c r="K108" s="9" t="s">
        <v>3</v>
      </c>
      <c r="L108" s="9" t="s">
        <v>39</v>
      </c>
      <c r="M108" s="9" t="s">
        <v>61</v>
      </c>
      <c r="Q108" s="1">
        <f>IF(E108=I108,2^C108,IF(E108=J108,0,IF(E108=K108,2^C108,IF(E108=L108,0,IF(E108=M108,2^C108,0)))))</f>
        <v>256</v>
      </c>
      <c r="R108" s="1">
        <f>IF(E108=I108,0,IF(E108=J108,2^C108,IF(E108=K108,2^C108,IF(E108=L108,0,IF(E108=M108,0,0)))))</f>
        <v>256</v>
      </c>
      <c r="S108" s="1">
        <f>IF(E108=I108,0,IF(E108=J108,0,IF(E108=K108,0,IF(E108=L108,2^C108,IF(E108=M108,2^C108,0)))))</f>
        <v>0</v>
      </c>
      <c r="T108" s="1">
        <f>IF(OR(E108=G108,E108=H108),2^C108,0)</f>
        <v>0</v>
      </c>
      <c r="U108" s="1">
        <f>IF(E108=H108,2^C108,0)</f>
        <v>0</v>
      </c>
      <c r="AA108" s="12" t="s">
        <v>192</v>
      </c>
      <c r="AB108" s="12" t="s">
        <v>193</v>
      </c>
      <c r="AC108" s="12" t="s">
        <v>194</v>
      </c>
      <c r="AD108" s="12" t="s">
        <v>234</v>
      </c>
      <c r="AE108" s="12" t="s">
        <v>49</v>
      </c>
      <c r="AF108" s="12" t="s">
        <v>3</v>
      </c>
      <c r="AG108" s="12" t="s">
        <v>39</v>
      </c>
      <c r="AH108" s="12" t="s">
        <v>61</v>
      </c>
    </row>
    <row r="109" spans="1:34" x14ac:dyDescent="0.25">
      <c r="B109" s="36"/>
      <c r="C109" s="30">
        <v>9</v>
      </c>
      <c r="D109" s="30">
        <v>105</v>
      </c>
      <c r="E109" s="10" t="s">
        <v>236</v>
      </c>
      <c r="F109" s="8" t="s">
        <v>192</v>
      </c>
      <c r="G109" s="8" t="s">
        <v>193</v>
      </c>
      <c r="H109" s="8" t="s">
        <v>194</v>
      </c>
      <c r="I109" s="9" t="s">
        <v>42</v>
      </c>
      <c r="J109" s="9"/>
      <c r="K109" s="9"/>
      <c r="L109" s="9"/>
      <c r="M109" s="9"/>
      <c r="Q109" s="1">
        <f>IF(E109=I109,2^C109,IF(E109=J109,0,IF(E109=K109,2^C109,IF(E109=L109,0,IF(E109=M109,2^C109,0)))))</f>
        <v>0</v>
      </c>
      <c r="R109" s="1">
        <f>IF(E109=I109,0,IF(E109=J109,2^C109,IF(E109=K109,2^C109,IF(E109=L109,0,IF(E109=M109,0,0)))))</f>
        <v>0</v>
      </c>
      <c r="S109" s="1">
        <f>IF(E109=I109,0,IF(E109=J109,0,IF(E109=K109,0,IF(E109=L109,2^C109,IF(E109=M109,2^C109,0)))))</f>
        <v>0</v>
      </c>
      <c r="T109" s="1">
        <f>IF(OR(E109=G109,E109=H109),2^C109,0)</f>
        <v>512</v>
      </c>
      <c r="U109" s="1">
        <f>IF(E109=H109,2^C109,0)</f>
        <v>0</v>
      </c>
      <c r="AA109" s="12" t="s">
        <v>192</v>
      </c>
      <c r="AB109" s="12" t="s">
        <v>193</v>
      </c>
      <c r="AC109" s="12" t="s">
        <v>194</v>
      </c>
      <c r="AD109" s="12" t="s">
        <v>42</v>
      </c>
    </row>
    <row r="110" spans="1:34" x14ac:dyDescent="0.25">
      <c r="B110" s="36"/>
      <c r="C110" s="30">
        <v>10</v>
      </c>
      <c r="D110" s="30">
        <v>106</v>
      </c>
      <c r="E110" s="10" t="s">
        <v>236</v>
      </c>
      <c r="F110" s="8" t="s">
        <v>192</v>
      </c>
      <c r="G110" s="8" t="s">
        <v>193</v>
      </c>
      <c r="H110" s="8" t="s">
        <v>194</v>
      </c>
      <c r="I110" s="9"/>
      <c r="J110" s="9"/>
      <c r="K110" s="9"/>
      <c r="L110" s="9"/>
      <c r="M110" s="33"/>
      <c r="Q110" s="1">
        <f>IF(E110=I110,2^C110,IF(E110=J110,0,IF(E110=K110,2^C110,IF(E110=L110,0,IF(E110=M110,2^C110,0)))))</f>
        <v>0</v>
      </c>
      <c r="R110" s="1">
        <f>IF(E110=I110,0,IF(E110=J110,2^C110,IF(E110=K110,2^C110,IF(E110=L110,0,IF(E110=M110,0,0)))))</f>
        <v>0</v>
      </c>
      <c r="S110" s="1">
        <f>IF(E110=I110,0,IF(E110=J110,0,IF(E110=K110,0,IF(E110=L110,2^C110,IF(E110=M110,2^C110,0)))))</f>
        <v>0</v>
      </c>
      <c r="T110" s="1">
        <f>IF(OR(E110=G110,E110=H110),2^C110,0)</f>
        <v>1024</v>
      </c>
      <c r="U110" s="1">
        <f>IF(E110=H110,2^C110,0)</f>
        <v>0</v>
      </c>
      <c r="AA110" s="12" t="s">
        <v>192</v>
      </c>
      <c r="AB110" s="12" t="s">
        <v>193</v>
      </c>
      <c r="AC110" s="12" t="s">
        <v>194</v>
      </c>
    </row>
    <row r="111" spans="1:34" x14ac:dyDescent="0.25">
      <c r="B111" s="36"/>
      <c r="C111" s="30">
        <v>11</v>
      </c>
      <c r="D111" s="30">
        <v>107</v>
      </c>
      <c r="E111" s="10" t="s">
        <v>266</v>
      </c>
      <c r="F111" s="8" t="s">
        <v>192</v>
      </c>
      <c r="G111" s="8" t="s">
        <v>193</v>
      </c>
      <c r="H111" s="8" t="s">
        <v>194</v>
      </c>
      <c r="I111" s="9"/>
      <c r="J111" s="9"/>
      <c r="K111" s="9"/>
      <c r="L111" s="9"/>
      <c r="M111" s="33"/>
      <c r="Q111" s="1">
        <f>IF(E111=I111,2^C111,IF(E111=J111,0,IF(E111=K111,2^C111,IF(E111=L111,0,IF(E111=M111,2^C111,0)))))</f>
        <v>0</v>
      </c>
      <c r="R111" s="1">
        <f>IF(E111=I111,0,IF(E111=J111,2^C111,IF(E111=K111,2^C111,IF(E111=L111,0,IF(E111=M111,0,0)))))</f>
        <v>0</v>
      </c>
      <c r="S111" s="1">
        <f>IF(E111=I111,0,IF(E111=J111,0,IF(E111=K111,0,IF(E111=L111,2^C111,IF(E111=M111,2^C111,0)))))</f>
        <v>0</v>
      </c>
      <c r="T111" s="1">
        <f>IF(OR(E111=G111,E111=H111),2^C111,0)</f>
        <v>2048</v>
      </c>
      <c r="U111" s="1">
        <f>IF(E111=H111,2^C111,0)</f>
        <v>2048</v>
      </c>
      <c r="V111" t="str">
        <f>DEC2HEX(SUM(Q100:Q131),8)</f>
        <v>000001E7</v>
      </c>
      <c r="W111" t="str">
        <f t="shared" ref="W111:X111" si="2">DEC2HEX(SUM(R100:R131),8)</f>
        <v>000001E0</v>
      </c>
      <c r="X111" t="str">
        <f t="shared" si="2"/>
        <v>00000006</v>
      </c>
      <c r="Y111" t="str">
        <f>DEC2HEX(SUM(T100:T131),8)</f>
        <v>00000E18</v>
      </c>
      <c r="Z111" t="str">
        <f t="shared" ref="Z111" si="3">DEC2HEX(SUM(U100:U131),8)</f>
        <v>00000800</v>
      </c>
      <c r="AA111" s="12" t="s">
        <v>192</v>
      </c>
      <c r="AB111" s="12" t="s">
        <v>193</v>
      </c>
      <c r="AC111" s="12" t="s">
        <v>194</v>
      </c>
    </row>
    <row r="112" spans="1:34" x14ac:dyDescent="0.25">
      <c r="A112" s="19"/>
      <c r="B112" s="20"/>
      <c r="C112" s="21"/>
      <c r="D112" s="21"/>
      <c r="E112" s="22"/>
      <c r="F112" s="21"/>
      <c r="G112" s="21"/>
      <c r="H112" s="12"/>
      <c r="I112" s="13"/>
      <c r="J112" s="13"/>
      <c r="K112" s="13"/>
      <c r="L112" s="13"/>
      <c r="M112" s="14"/>
    </row>
    <row r="113" spans="1:13" x14ac:dyDescent="0.25">
      <c r="A113" s="19"/>
      <c r="B113" s="20"/>
      <c r="C113" s="21"/>
      <c r="D113" s="21"/>
      <c r="E113" s="22"/>
      <c r="F113" s="21"/>
      <c r="G113" s="21"/>
      <c r="H113" s="12"/>
      <c r="I113" s="13"/>
      <c r="J113" s="13"/>
      <c r="K113" s="13"/>
      <c r="L113" s="13"/>
      <c r="M113" s="14"/>
    </row>
    <row r="114" spans="1:13" x14ac:dyDescent="0.25">
      <c r="A114" s="19"/>
      <c r="B114" s="20"/>
      <c r="C114" s="21"/>
      <c r="D114" s="21"/>
      <c r="E114" s="22"/>
      <c r="F114" s="21"/>
      <c r="G114" s="21"/>
      <c r="H114" s="12"/>
      <c r="I114" s="13"/>
      <c r="J114" s="13"/>
      <c r="K114" s="13"/>
      <c r="L114" s="13"/>
      <c r="M114" s="14"/>
    </row>
    <row r="115" spans="1:13" x14ac:dyDescent="0.25">
      <c r="A115" s="19"/>
      <c r="B115" s="20"/>
      <c r="C115" s="21"/>
      <c r="D115" s="21"/>
      <c r="E115" s="22"/>
      <c r="F115" s="21"/>
      <c r="G115" s="21"/>
      <c r="H115" s="12"/>
      <c r="I115" s="13"/>
      <c r="J115" s="13"/>
      <c r="K115" s="13"/>
      <c r="L115" s="13"/>
      <c r="M115" s="14"/>
    </row>
    <row r="116" spans="1:13" x14ac:dyDescent="0.25">
      <c r="A116" s="19"/>
      <c r="B116" s="20"/>
      <c r="C116" s="21"/>
      <c r="D116" s="21"/>
      <c r="E116" s="22"/>
      <c r="F116" s="21"/>
      <c r="G116" s="21"/>
      <c r="H116" s="12"/>
      <c r="I116" s="13"/>
      <c r="J116" s="13"/>
      <c r="K116" s="13"/>
      <c r="L116" s="13"/>
      <c r="M116" s="14"/>
    </row>
    <row r="117" spans="1:13" x14ac:dyDescent="0.25">
      <c r="A117" s="19"/>
      <c r="B117" s="20"/>
      <c r="C117" s="21"/>
      <c r="D117" s="21"/>
      <c r="E117" s="22"/>
      <c r="F117" s="21"/>
      <c r="G117" s="21"/>
      <c r="H117" s="12"/>
      <c r="I117" s="13"/>
      <c r="J117" s="13"/>
      <c r="K117" s="13"/>
      <c r="L117" s="13"/>
      <c r="M117" s="14"/>
    </row>
    <row r="118" spans="1:13" x14ac:dyDescent="0.25">
      <c r="A118" s="19"/>
      <c r="B118" s="20"/>
      <c r="C118" s="21"/>
      <c r="D118" s="21"/>
      <c r="E118" s="22"/>
      <c r="F118" s="21"/>
      <c r="G118" s="21"/>
      <c r="H118" s="12"/>
      <c r="I118" s="13"/>
      <c r="J118" s="13"/>
      <c r="K118" s="13"/>
      <c r="L118" s="13"/>
      <c r="M118" s="14"/>
    </row>
    <row r="119" spans="1:13" x14ac:dyDescent="0.25">
      <c r="A119" s="19"/>
      <c r="B119" s="20"/>
      <c r="C119" s="21"/>
      <c r="D119" s="21"/>
      <c r="E119" s="23"/>
      <c r="F119" s="21"/>
      <c r="G119" s="21"/>
      <c r="H119" s="12"/>
      <c r="I119" s="13"/>
      <c r="J119" s="13"/>
      <c r="K119" s="13"/>
      <c r="L119" s="13"/>
      <c r="M119" s="14"/>
    </row>
    <row r="120" spans="1:13" x14ac:dyDescent="0.25">
      <c r="A120" s="19"/>
      <c r="B120" s="20"/>
      <c r="C120" s="21"/>
      <c r="D120" s="21"/>
      <c r="E120" s="23"/>
      <c r="F120" s="21"/>
      <c r="G120" s="21"/>
      <c r="H120" s="12"/>
      <c r="I120" s="13"/>
      <c r="J120" s="13"/>
      <c r="K120" s="13"/>
      <c r="L120" s="13"/>
      <c r="M120" s="14"/>
    </row>
    <row r="121" spans="1:13" x14ac:dyDescent="0.25">
      <c r="A121" s="19"/>
      <c r="B121" s="20"/>
      <c r="C121" s="21"/>
      <c r="D121" s="21"/>
      <c r="E121" s="23"/>
      <c r="F121" s="21"/>
      <c r="G121" s="21"/>
      <c r="H121" s="12"/>
      <c r="I121" s="13"/>
      <c r="J121" s="13"/>
      <c r="K121" s="13"/>
      <c r="L121" s="13"/>
      <c r="M121" s="14"/>
    </row>
    <row r="122" spans="1:13" x14ac:dyDescent="0.25">
      <c r="A122" s="19"/>
      <c r="B122" s="20"/>
      <c r="C122" s="21"/>
      <c r="D122" s="21"/>
      <c r="E122" s="23"/>
      <c r="F122" s="21"/>
      <c r="G122" s="21"/>
      <c r="H122" s="12"/>
      <c r="I122" s="13"/>
      <c r="J122" s="13"/>
      <c r="K122" s="13"/>
      <c r="L122" s="13"/>
      <c r="M122" s="14"/>
    </row>
    <row r="123" spans="1:13" x14ac:dyDescent="0.25">
      <c r="A123" s="19"/>
      <c r="B123" s="20"/>
      <c r="C123" s="21"/>
      <c r="D123" s="21"/>
      <c r="E123" s="23"/>
      <c r="F123" s="21"/>
      <c r="G123" s="21"/>
      <c r="H123" s="12"/>
      <c r="I123" s="13"/>
      <c r="J123" s="13"/>
      <c r="K123" s="13"/>
      <c r="L123" s="13"/>
      <c r="M123" s="14"/>
    </row>
    <row r="124" spans="1:13" x14ac:dyDescent="0.25">
      <c r="A124" s="19"/>
      <c r="B124" s="20"/>
      <c r="C124" s="21"/>
      <c r="D124" s="21"/>
      <c r="E124" s="23"/>
      <c r="F124" s="21"/>
      <c r="G124" s="21"/>
      <c r="H124" s="12"/>
      <c r="I124" s="13"/>
      <c r="J124" s="13"/>
      <c r="K124" s="13"/>
      <c r="L124" s="13"/>
      <c r="M124" s="14"/>
    </row>
    <row r="125" spans="1:13" x14ac:dyDescent="0.25">
      <c r="A125" s="19"/>
      <c r="B125" s="20"/>
      <c r="C125" s="21"/>
      <c r="D125" s="21"/>
      <c r="E125" s="23"/>
      <c r="F125" s="21"/>
      <c r="G125" s="21"/>
      <c r="H125" s="12"/>
      <c r="I125" s="13"/>
      <c r="J125" s="13"/>
      <c r="K125" s="13"/>
      <c r="L125" s="13"/>
      <c r="M125" s="14"/>
    </row>
    <row r="126" spans="1:13" x14ac:dyDescent="0.25">
      <c r="A126" s="19"/>
      <c r="B126" s="20"/>
      <c r="C126" s="21"/>
      <c r="D126" s="21"/>
      <c r="E126" s="23"/>
      <c r="F126" s="21"/>
      <c r="G126" s="21"/>
      <c r="H126" s="12"/>
      <c r="I126" s="13"/>
      <c r="J126" s="13"/>
      <c r="K126" s="13"/>
      <c r="L126" s="13"/>
      <c r="M126" s="14"/>
    </row>
    <row r="127" spans="1:13" x14ac:dyDescent="0.25">
      <c r="A127" s="19"/>
      <c r="B127" s="20"/>
      <c r="C127" s="21"/>
      <c r="D127" s="21"/>
      <c r="E127" s="23"/>
      <c r="F127" s="21"/>
      <c r="G127" s="21"/>
      <c r="H127" s="12"/>
      <c r="I127" s="13"/>
      <c r="J127" s="13"/>
      <c r="K127" s="13"/>
      <c r="L127" s="13"/>
      <c r="M127" s="14"/>
    </row>
    <row r="128" spans="1:13" x14ac:dyDescent="0.25">
      <c r="A128" s="19"/>
      <c r="B128" s="20"/>
      <c r="C128" s="21"/>
      <c r="D128" s="21"/>
      <c r="E128" s="23"/>
      <c r="F128" s="21"/>
      <c r="G128" s="21"/>
      <c r="H128" s="12"/>
      <c r="I128" s="13"/>
      <c r="J128" s="13"/>
      <c r="K128" s="13"/>
      <c r="L128" s="13"/>
      <c r="M128" s="14"/>
    </row>
    <row r="129" spans="1:13" x14ac:dyDescent="0.25">
      <c r="A129" s="19"/>
      <c r="B129" s="20"/>
      <c r="C129" s="21"/>
      <c r="D129" s="21"/>
      <c r="E129" s="23"/>
      <c r="F129" s="21"/>
      <c r="G129" s="21"/>
      <c r="H129" s="12"/>
      <c r="I129" s="13"/>
      <c r="J129" s="13"/>
      <c r="K129" s="13"/>
      <c r="L129" s="13"/>
      <c r="M129" s="14"/>
    </row>
    <row r="130" spans="1:13" x14ac:dyDescent="0.25">
      <c r="A130" s="19"/>
      <c r="B130" s="20"/>
      <c r="C130" s="21"/>
      <c r="D130" s="21"/>
      <c r="E130" s="23"/>
      <c r="F130" s="21"/>
      <c r="G130" s="21"/>
      <c r="H130" s="12"/>
      <c r="I130" s="13"/>
      <c r="J130" s="13"/>
      <c r="K130" s="13"/>
      <c r="L130" s="13"/>
      <c r="M130" s="14"/>
    </row>
    <row r="131" spans="1:13" x14ac:dyDescent="0.25">
      <c r="A131" s="19"/>
      <c r="B131" s="20"/>
      <c r="C131" s="21"/>
      <c r="D131" s="21"/>
      <c r="E131" s="23"/>
      <c r="F131" s="21"/>
      <c r="G131" s="21"/>
      <c r="H131" s="12"/>
      <c r="I131" s="13"/>
      <c r="J131" s="13"/>
      <c r="K131" s="13"/>
      <c r="L131" s="13"/>
      <c r="M131" s="14"/>
    </row>
    <row r="132" spans="1:13" x14ac:dyDescent="0.25">
      <c r="A132" s="19"/>
      <c r="B132" s="37"/>
      <c r="C132" s="21"/>
      <c r="D132" s="21"/>
      <c r="E132" s="23"/>
      <c r="F132" s="21"/>
      <c r="G132" s="21"/>
      <c r="H132" s="12"/>
      <c r="I132" s="13"/>
      <c r="J132" s="13"/>
      <c r="K132" s="13"/>
      <c r="L132" s="13"/>
      <c r="M132" s="14"/>
    </row>
    <row r="133" spans="1:13" x14ac:dyDescent="0.25">
      <c r="A133" s="19"/>
      <c r="B133" s="37"/>
      <c r="C133" s="21"/>
      <c r="D133" s="21"/>
      <c r="E133" s="23"/>
      <c r="F133" s="21"/>
      <c r="G133" s="21"/>
      <c r="H133" s="12"/>
      <c r="I133" s="13"/>
      <c r="J133" s="13"/>
      <c r="K133" s="13"/>
      <c r="L133" s="13"/>
      <c r="M133" s="14"/>
    </row>
    <row r="134" spans="1:13" x14ac:dyDescent="0.25">
      <c r="A134" s="19"/>
      <c r="B134" s="37"/>
      <c r="C134" s="21"/>
      <c r="D134" s="21"/>
      <c r="E134" s="23"/>
      <c r="F134" s="21"/>
      <c r="G134" s="21"/>
      <c r="H134" s="12"/>
      <c r="I134" s="13"/>
      <c r="J134" s="13"/>
      <c r="K134" s="13"/>
      <c r="L134" s="13"/>
      <c r="M134" s="14"/>
    </row>
    <row r="135" spans="1:13" x14ac:dyDescent="0.25">
      <c r="A135" s="19"/>
      <c r="B135" s="37"/>
      <c r="C135" s="21"/>
      <c r="D135" s="21"/>
      <c r="E135" s="23"/>
      <c r="F135" s="21"/>
      <c r="G135" s="21"/>
      <c r="H135" s="12"/>
      <c r="I135" s="13"/>
      <c r="J135" s="13"/>
      <c r="K135" s="13"/>
      <c r="L135" s="13"/>
      <c r="M135" s="14"/>
    </row>
    <row r="136" spans="1:13" x14ac:dyDescent="0.25">
      <c r="A136" s="19"/>
      <c r="B136" s="37"/>
      <c r="C136" s="21"/>
      <c r="D136" s="21"/>
      <c r="E136" s="23"/>
      <c r="F136" s="21"/>
      <c r="G136" s="21"/>
      <c r="H136" s="12"/>
      <c r="I136" s="13"/>
      <c r="J136" s="13"/>
      <c r="K136" s="13"/>
      <c r="L136" s="13"/>
      <c r="M136" s="14"/>
    </row>
    <row r="137" spans="1:13" x14ac:dyDescent="0.25">
      <c r="A137" s="19"/>
      <c r="B137" s="37"/>
      <c r="C137" s="21"/>
      <c r="D137" s="21"/>
      <c r="E137" s="23"/>
      <c r="F137" s="21"/>
      <c r="G137" s="21"/>
      <c r="H137" s="12"/>
      <c r="I137" s="13"/>
      <c r="J137" s="13"/>
      <c r="K137" s="13"/>
      <c r="L137" s="13"/>
      <c r="M137" s="14"/>
    </row>
    <row r="138" spans="1:13" x14ac:dyDescent="0.25">
      <c r="A138" s="19"/>
      <c r="B138" s="37"/>
      <c r="C138" s="21"/>
      <c r="D138" s="21"/>
      <c r="E138" s="23"/>
      <c r="F138" s="21"/>
      <c r="G138" s="21"/>
      <c r="H138" s="12"/>
      <c r="I138" s="13"/>
      <c r="J138" s="13"/>
      <c r="K138" s="13"/>
      <c r="L138" s="13"/>
      <c r="M138" s="14"/>
    </row>
    <row r="139" spans="1:13" x14ac:dyDescent="0.25">
      <c r="A139" s="19"/>
      <c r="B139" s="37"/>
      <c r="C139" s="21"/>
      <c r="D139" s="21"/>
      <c r="E139" s="23"/>
      <c r="F139" s="21"/>
      <c r="G139" s="21"/>
      <c r="H139" s="12"/>
      <c r="I139" s="13"/>
      <c r="J139" s="13"/>
      <c r="K139" s="13"/>
      <c r="L139" s="13"/>
      <c r="M139" s="14"/>
    </row>
    <row r="140" spans="1:13" x14ac:dyDescent="0.25">
      <c r="A140" s="19"/>
      <c r="B140" s="37"/>
      <c r="C140" s="21"/>
      <c r="D140" s="21"/>
      <c r="E140" s="23"/>
      <c r="F140" s="21"/>
      <c r="G140" s="21"/>
      <c r="H140" s="12"/>
      <c r="I140" s="13"/>
      <c r="J140" s="13"/>
      <c r="K140" s="13"/>
      <c r="L140" s="13"/>
      <c r="M140" s="14"/>
    </row>
    <row r="141" spans="1:13" x14ac:dyDescent="0.25">
      <c r="A141" s="19"/>
      <c r="B141" s="37"/>
      <c r="C141" s="21"/>
      <c r="D141" s="21"/>
      <c r="E141" s="22"/>
      <c r="F141" s="21"/>
      <c r="G141" s="21"/>
      <c r="H141" s="12"/>
      <c r="I141" s="13"/>
      <c r="J141" s="13"/>
      <c r="K141" s="13"/>
      <c r="L141" s="13"/>
      <c r="M141" s="14"/>
    </row>
    <row r="142" spans="1:13" x14ac:dyDescent="0.25">
      <c r="A142" s="19"/>
      <c r="B142" s="37"/>
      <c r="C142" s="21"/>
      <c r="D142" s="21"/>
      <c r="E142" s="23"/>
      <c r="F142" s="21"/>
      <c r="G142" s="21"/>
      <c r="H142" s="12"/>
      <c r="I142" s="13"/>
      <c r="J142" s="13"/>
      <c r="K142" s="13"/>
      <c r="L142" s="13"/>
      <c r="M142" s="14"/>
    </row>
    <row r="143" spans="1:13" x14ac:dyDescent="0.25">
      <c r="A143" s="19"/>
      <c r="B143" s="37"/>
      <c r="C143" s="21"/>
      <c r="D143" s="21"/>
      <c r="E143" s="23"/>
      <c r="F143" s="21"/>
      <c r="G143" s="21"/>
      <c r="H143" s="12"/>
      <c r="I143" s="13"/>
      <c r="J143" s="13"/>
      <c r="K143" s="13"/>
      <c r="L143" s="13"/>
      <c r="M143" s="14"/>
    </row>
    <row r="144" spans="1:13" x14ac:dyDescent="0.25">
      <c r="A144" s="19"/>
      <c r="B144" s="37"/>
      <c r="C144" s="21"/>
      <c r="D144" s="21"/>
      <c r="E144" s="23"/>
      <c r="F144" s="21"/>
      <c r="G144" s="21"/>
      <c r="H144" s="12"/>
      <c r="I144" s="13"/>
      <c r="J144" s="13"/>
      <c r="K144" s="13"/>
      <c r="L144" s="13"/>
      <c r="M144" s="14"/>
    </row>
    <row r="145" spans="1:13" x14ac:dyDescent="0.25">
      <c r="A145" s="19"/>
      <c r="B145" s="37"/>
      <c r="C145" s="21"/>
      <c r="D145" s="21"/>
      <c r="E145" s="23"/>
      <c r="F145" s="21"/>
      <c r="G145" s="21"/>
      <c r="H145" s="12"/>
      <c r="I145" s="13"/>
      <c r="J145" s="13"/>
      <c r="K145" s="13"/>
      <c r="L145" s="13"/>
      <c r="M145" s="14"/>
    </row>
    <row r="146" spans="1:13" x14ac:dyDescent="0.25">
      <c r="A146" s="19"/>
      <c r="B146" s="37"/>
      <c r="C146" s="21"/>
      <c r="D146" s="21"/>
      <c r="E146" s="23"/>
      <c r="F146" s="21"/>
      <c r="G146" s="21"/>
      <c r="H146" s="12"/>
      <c r="I146" s="13"/>
      <c r="J146" s="13"/>
      <c r="K146" s="13"/>
      <c r="L146" s="13"/>
      <c r="M146" s="14"/>
    </row>
    <row r="147" spans="1:13" x14ac:dyDescent="0.25">
      <c r="A147" s="19"/>
      <c r="B147" s="37"/>
      <c r="C147" s="21"/>
      <c r="D147" s="21"/>
      <c r="E147" s="23"/>
      <c r="F147" s="21"/>
      <c r="G147" s="21"/>
      <c r="H147" s="12"/>
      <c r="I147" s="13"/>
      <c r="J147" s="13"/>
      <c r="K147" s="13"/>
      <c r="L147" s="13"/>
      <c r="M147" s="14"/>
    </row>
    <row r="148" spans="1:13" x14ac:dyDescent="0.25">
      <c r="A148" s="19"/>
      <c r="B148" s="37"/>
      <c r="C148" s="21"/>
      <c r="D148" s="21"/>
      <c r="E148" s="22"/>
      <c r="F148" s="21"/>
      <c r="G148" s="21"/>
      <c r="H148" s="12"/>
      <c r="I148" s="13"/>
      <c r="J148" s="13"/>
      <c r="K148" s="13"/>
      <c r="L148" s="13"/>
      <c r="M148" s="14"/>
    </row>
    <row r="149" spans="1:13" x14ac:dyDescent="0.25">
      <c r="A149" s="19"/>
      <c r="B149" s="37"/>
      <c r="C149" s="21"/>
      <c r="D149" s="21"/>
      <c r="E149" s="22"/>
      <c r="F149" s="21"/>
      <c r="G149" s="21"/>
      <c r="H149" s="12"/>
      <c r="I149" s="13"/>
      <c r="J149" s="13"/>
      <c r="K149" s="13"/>
      <c r="L149" s="13"/>
      <c r="M149" s="14"/>
    </row>
    <row r="150" spans="1:13" x14ac:dyDescent="0.25">
      <c r="A150" s="19"/>
      <c r="B150" s="37"/>
      <c r="C150" s="21"/>
      <c r="D150" s="21"/>
      <c r="E150" s="22"/>
      <c r="F150" s="21"/>
      <c r="G150" s="21"/>
      <c r="H150" s="12"/>
      <c r="I150" s="13"/>
      <c r="J150" s="13"/>
      <c r="K150" s="13"/>
      <c r="L150" s="13"/>
      <c r="M150" s="14"/>
    </row>
    <row r="151" spans="1:13" x14ac:dyDescent="0.25">
      <c r="A151" s="19"/>
      <c r="B151" s="37"/>
      <c r="C151" s="21"/>
      <c r="D151" s="21"/>
      <c r="E151" s="22"/>
      <c r="F151" s="21"/>
      <c r="G151" s="21"/>
      <c r="H151" s="12"/>
      <c r="I151" s="13"/>
      <c r="J151" s="13"/>
      <c r="K151" s="13"/>
      <c r="L151" s="13"/>
      <c r="M151" s="14"/>
    </row>
    <row r="152" spans="1:13" x14ac:dyDescent="0.25">
      <c r="A152" s="19"/>
      <c r="B152" s="37"/>
      <c r="C152" s="21"/>
      <c r="D152" s="21"/>
      <c r="E152" s="22"/>
      <c r="F152" s="21"/>
      <c r="G152" s="21"/>
      <c r="H152" s="12"/>
      <c r="I152" s="13"/>
      <c r="J152" s="13"/>
      <c r="K152" s="13"/>
      <c r="L152" s="13"/>
      <c r="M152" s="14"/>
    </row>
    <row r="153" spans="1:13" x14ac:dyDescent="0.25">
      <c r="A153" s="19"/>
      <c r="B153" s="37"/>
      <c r="C153" s="21"/>
      <c r="D153" s="21"/>
      <c r="E153" s="22"/>
      <c r="F153" s="21"/>
      <c r="G153" s="21"/>
      <c r="H153" s="12"/>
      <c r="I153" s="13"/>
      <c r="J153" s="13"/>
      <c r="K153" s="13"/>
      <c r="L153" s="13"/>
      <c r="M153" s="14"/>
    </row>
    <row r="154" spans="1:13" x14ac:dyDescent="0.25">
      <c r="A154" s="19"/>
      <c r="B154" s="37"/>
      <c r="C154" s="21"/>
      <c r="D154" s="21"/>
      <c r="E154" s="23"/>
      <c r="F154" s="21"/>
      <c r="G154" s="21"/>
      <c r="H154" s="12"/>
      <c r="I154" s="13"/>
      <c r="J154" s="13"/>
      <c r="K154" s="13"/>
      <c r="L154" s="13"/>
      <c r="M154" s="14"/>
    </row>
    <row r="155" spans="1:13" x14ac:dyDescent="0.25">
      <c r="A155" s="19"/>
      <c r="B155" s="37"/>
      <c r="C155" s="21"/>
      <c r="D155" s="21"/>
      <c r="E155" s="23"/>
      <c r="F155" s="21"/>
      <c r="G155" s="21"/>
      <c r="H155" s="12"/>
      <c r="I155" s="13"/>
      <c r="J155" s="13"/>
      <c r="K155" s="13"/>
      <c r="L155" s="13"/>
      <c r="M155" s="14"/>
    </row>
    <row r="156" spans="1:13" x14ac:dyDescent="0.25">
      <c r="A156" s="19"/>
      <c r="B156" s="37"/>
      <c r="C156" s="21"/>
      <c r="D156" s="21"/>
      <c r="E156" s="23"/>
      <c r="F156" s="21"/>
      <c r="G156" s="21"/>
      <c r="H156" s="12"/>
      <c r="I156" s="13"/>
      <c r="J156" s="13"/>
      <c r="K156" s="13"/>
      <c r="L156" s="13"/>
      <c r="M156" s="14"/>
    </row>
    <row r="157" spans="1:13" x14ac:dyDescent="0.25">
      <c r="A157" s="19"/>
      <c r="B157" s="37"/>
      <c r="C157" s="21"/>
      <c r="D157" s="21"/>
      <c r="E157" s="22"/>
      <c r="F157" s="21"/>
      <c r="G157" s="21"/>
      <c r="H157" s="12"/>
      <c r="I157" s="13"/>
      <c r="J157" s="13"/>
      <c r="K157" s="13"/>
      <c r="L157" s="13"/>
      <c r="M157" s="14"/>
    </row>
    <row r="158" spans="1:13" x14ac:dyDescent="0.25">
      <c r="A158" s="19"/>
      <c r="B158" s="37"/>
      <c r="C158" s="21"/>
      <c r="D158" s="21"/>
      <c r="E158" s="23"/>
      <c r="F158" s="21"/>
      <c r="G158" s="21"/>
      <c r="H158" s="12"/>
      <c r="I158" s="13"/>
      <c r="J158" s="13"/>
      <c r="K158" s="13"/>
      <c r="L158" s="13"/>
      <c r="M158" s="14"/>
    </row>
    <row r="159" spans="1:13" x14ac:dyDescent="0.25">
      <c r="A159" s="19"/>
      <c r="B159" s="37"/>
      <c r="C159" s="21"/>
      <c r="D159" s="21"/>
      <c r="E159" s="23"/>
      <c r="F159" s="21"/>
      <c r="G159" s="21"/>
      <c r="H159" s="12"/>
      <c r="I159" s="13"/>
      <c r="J159" s="13"/>
      <c r="K159" s="13"/>
      <c r="L159" s="13"/>
      <c r="M159" s="14"/>
    </row>
    <row r="160" spans="1:13" x14ac:dyDescent="0.25">
      <c r="A160" s="19"/>
      <c r="B160" s="37"/>
      <c r="C160" s="21"/>
      <c r="D160" s="21"/>
      <c r="E160" s="23"/>
      <c r="F160" s="21"/>
      <c r="G160" s="21"/>
      <c r="H160" s="12"/>
      <c r="I160" s="13"/>
      <c r="J160" s="13"/>
      <c r="K160" s="13"/>
      <c r="L160" s="13"/>
      <c r="M160" s="14"/>
    </row>
    <row r="161" spans="1:13" x14ac:dyDescent="0.25">
      <c r="A161" s="19"/>
      <c r="B161" s="37"/>
      <c r="C161" s="21"/>
      <c r="D161" s="21"/>
      <c r="E161" s="22"/>
      <c r="F161" s="21"/>
      <c r="G161" s="21"/>
      <c r="H161" s="12"/>
      <c r="I161" s="13"/>
      <c r="J161" s="13"/>
      <c r="K161" s="13"/>
      <c r="L161" s="13"/>
      <c r="M161" s="14"/>
    </row>
    <row r="162" spans="1:13" x14ac:dyDescent="0.25">
      <c r="A162" s="19"/>
      <c r="B162" s="37"/>
      <c r="C162" s="21"/>
      <c r="D162" s="21"/>
      <c r="E162" s="22"/>
      <c r="F162" s="21"/>
      <c r="G162" s="21"/>
      <c r="H162" s="12"/>
      <c r="I162" s="13"/>
      <c r="J162" s="13"/>
      <c r="K162" s="13"/>
      <c r="L162" s="13"/>
      <c r="M162" s="14"/>
    </row>
    <row r="163" spans="1:13" x14ac:dyDescent="0.25">
      <c r="A163" s="19"/>
      <c r="B163" s="37"/>
      <c r="C163" s="21"/>
      <c r="D163" s="21"/>
      <c r="E163" s="22"/>
      <c r="F163" s="21"/>
      <c r="G163" s="21"/>
      <c r="H163" s="12"/>
      <c r="I163" s="13"/>
      <c r="J163" s="13"/>
      <c r="K163" s="13"/>
      <c r="L163" s="13"/>
      <c r="M163" s="14"/>
    </row>
    <row r="164" spans="1:13" x14ac:dyDescent="0.25">
      <c r="A164" s="19"/>
      <c r="B164" s="24"/>
      <c r="C164" s="25"/>
      <c r="D164" s="25"/>
      <c r="E164" s="25"/>
      <c r="F164" s="25"/>
      <c r="G164" s="25"/>
      <c r="H164" s="15"/>
      <c r="I164" s="17"/>
      <c r="J164" s="17"/>
      <c r="K164" s="17"/>
      <c r="L164" s="17"/>
      <c r="M164" s="18"/>
    </row>
    <row r="165" spans="1:13" x14ac:dyDescent="0.25">
      <c r="B165" s="15"/>
      <c r="C165" s="16"/>
      <c r="D165" s="16"/>
      <c r="E165" s="16"/>
      <c r="F165" s="16"/>
      <c r="G165" s="16"/>
      <c r="H165" s="15"/>
      <c r="I165" s="17"/>
      <c r="J165" s="17"/>
      <c r="K165" s="17"/>
      <c r="L165" s="17"/>
      <c r="M165" s="18"/>
    </row>
    <row r="166" spans="1:13" x14ac:dyDescent="0.25">
      <c r="B166" s="15"/>
      <c r="C166" s="16"/>
      <c r="D166" s="16"/>
      <c r="E166" s="16"/>
      <c r="F166" s="16"/>
      <c r="G166" s="16"/>
      <c r="H166" s="15"/>
      <c r="I166" s="17"/>
      <c r="J166" s="17"/>
      <c r="K166" s="17"/>
      <c r="L166" s="17"/>
      <c r="M166" s="18"/>
    </row>
    <row r="167" spans="1:13" x14ac:dyDescent="0.25">
      <c r="B167" s="15"/>
      <c r="C167" s="16"/>
      <c r="D167" s="16"/>
      <c r="E167" s="16"/>
      <c r="F167" s="16"/>
      <c r="G167" s="16"/>
      <c r="H167" s="15"/>
      <c r="I167" s="17"/>
      <c r="J167" s="17"/>
      <c r="K167" s="17"/>
      <c r="L167" s="17"/>
      <c r="M167" s="18"/>
    </row>
  </sheetData>
  <mergeCells count="6">
    <mergeCell ref="F3:H3"/>
    <mergeCell ref="B4:B35"/>
    <mergeCell ref="B36:B67"/>
    <mergeCell ref="B68:B99"/>
    <mergeCell ref="B132:B163"/>
    <mergeCell ref="B100:B111"/>
  </mergeCells>
  <phoneticPr fontId="1" type="noConversion"/>
  <dataValidations count="2">
    <dataValidation type="list" allowBlank="1" showInputMessage="1" showErrorMessage="1" sqref="E112:E163">
      <formula1>F112:M112</formula1>
    </dataValidation>
    <dataValidation type="list" allowBlank="1" showInputMessage="1" showErrorMessage="1" sqref="E4:E111">
      <formula1>$AA4:$AH4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CV25_DK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(Yueh-Ju) Tai</dc:creator>
  <cp:lastModifiedBy>Emily (Yueh-Ju) Tai</cp:lastModifiedBy>
  <dcterms:created xsi:type="dcterms:W3CDTF">2019-09-05T09:07:46Z</dcterms:created>
  <dcterms:modified xsi:type="dcterms:W3CDTF">2019-10-04T06:40:24Z</dcterms:modified>
</cp:coreProperties>
</file>