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ew\8_sdk8_0928\rtos\cortex_a\tools\GpioTool\h32\"/>
    </mc:Choice>
  </mc:AlternateContent>
  <bookViews>
    <workbookView xWindow="480" yWindow="315" windowWidth="27795" windowHeight="12375"/>
  </bookViews>
  <sheets>
    <sheet name="H32_DK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Q4" i="3" l="1"/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S4" i="3"/>
  <c r="R4" i="3"/>
  <c r="U4" i="3"/>
  <c r="T4" i="3"/>
  <c r="O7" i="3" l="1"/>
  <c r="O47" i="3"/>
  <c r="O45" i="3"/>
  <c r="O42" i="3"/>
  <c r="Z67" i="3"/>
  <c r="O28" i="3"/>
  <c r="O30" i="3"/>
  <c r="Y35" i="3"/>
  <c r="O13" i="3"/>
  <c r="Y67" i="3"/>
  <c r="O41" i="3"/>
  <c r="O43" i="3"/>
  <c r="O8" i="3"/>
  <c r="V67" i="3"/>
  <c r="X35" i="3"/>
  <c r="O25" i="3"/>
  <c r="O24" i="3"/>
  <c r="O26" i="3"/>
  <c r="O9" i="3"/>
  <c r="X67" i="3"/>
  <c r="O11" i="3"/>
  <c r="V35" i="3"/>
  <c r="Z35" i="3"/>
  <c r="W67" i="3"/>
  <c r="W35" i="3"/>
</calcChain>
</file>

<file path=xl/sharedStrings.xml><?xml version="1.0" encoding="utf-8"?>
<sst xmlns="http://schemas.openxmlformats.org/spreadsheetml/2006/main" count="1511" uniqueCount="260">
  <si>
    <t>idc1clk</t>
  </si>
  <si>
    <t>idc1data</t>
  </si>
  <si>
    <t>idc2clk</t>
  </si>
  <si>
    <t>idc2data</t>
  </si>
  <si>
    <t>idc3clk</t>
  </si>
  <si>
    <t>idc3data</t>
  </si>
  <si>
    <t>idcsclk</t>
  </si>
  <si>
    <t>idcsdata</t>
  </si>
  <si>
    <t>ir_in</t>
  </si>
  <si>
    <t>uart_apb_rx</t>
  </si>
  <si>
    <t>uart_apb_tx</t>
  </si>
  <si>
    <t>pwm0</t>
  </si>
  <si>
    <t>pwm1</t>
  </si>
  <si>
    <t>pwm2</t>
  </si>
  <si>
    <t>i2s_clk</t>
  </si>
  <si>
    <t>i2s_si_0</t>
  </si>
  <si>
    <t>i2s_so_0</t>
  </si>
  <si>
    <t>i2s_ws</t>
  </si>
  <si>
    <t>vd0_clk</t>
  </si>
  <si>
    <t>vd0_vsync</t>
  </si>
  <si>
    <t>vd0_hsync</t>
  </si>
  <si>
    <t>vd0_hvld</t>
  </si>
  <si>
    <t>uart0_ahb_rx</t>
  </si>
  <si>
    <t>uart0_ahb_tx</t>
  </si>
  <si>
    <t>uart0_ahb_cts_n</t>
  </si>
  <si>
    <t>uart0_ahb_rts_n</t>
  </si>
  <si>
    <t>uart1_ahb_rx</t>
  </si>
  <si>
    <t>uart1_ahb_tx</t>
  </si>
  <si>
    <t>uart1_ahb_cts_n</t>
  </si>
  <si>
    <t>uart1_ahb_rts_n</t>
  </si>
  <si>
    <t>uart2_ahb_rx</t>
  </si>
  <si>
    <t>uart2_ahb_tx</t>
  </si>
  <si>
    <t>uart2_ahb_cts_n</t>
  </si>
  <si>
    <t>uart2_ahb_rts_n</t>
  </si>
  <si>
    <t>uart3_ahb_rx</t>
  </si>
  <si>
    <t>uart3_ahb_tx</t>
  </si>
  <si>
    <t>uart3_ahb_cts_n</t>
  </si>
  <si>
    <t>uart3_ahb_rts_n</t>
  </si>
  <si>
    <t>sd_hs_sel</t>
  </si>
  <si>
    <t>ssi1_sclk</t>
  </si>
  <si>
    <t>pwm3</t>
  </si>
  <si>
    <t>ssi1_txd</t>
  </si>
  <si>
    <t>pwm4</t>
  </si>
  <si>
    <t>ssi1_rxd</t>
  </si>
  <si>
    <t>pwm5</t>
  </si>
  <si>
    <t>ssi1_en0</t>
  </si>
  <si>
    <t>pwm6</t>
  </si>
  <si>
    <t>ssi1_en1</t>
  </si>
  <si>
    <t>wdt_ext_rst_l</t>
  </si>
  <si>
    <t>ssi1_en2</t>
  </si>
  <si>
    <t>vin_strig0</t>
  </si>
  <si>
    <t>ssi1_en3</t>
  </si>
  <si>
    <t>vin_strig1</t>
  </si>
  <si>
    <t>tm11_clk</t>
  </si>
  <si>
    <t>pwm7</t>
  </si>
  <si>
    <t>idsp_pip_iopad_master_vsync</t>
  </si>
  <si>
    <t>idsp_pip_iopad_master_hsync</t>
  </si>
  <si>
    <t>idc0clk</t>
  </si>
  <si>
    <t>idc0data</t>
  </si>
  <si>
    <t>pwm8</t>
  </si>
  <si>
    <t>pwm9</t>
  </si>
  <si>
    <t>ssi0_sclk</t>
  </si>
  <si>
    <t>ssi0_txd</t>
  </si>
  <si>
    <t>ssi0_rxd</t>
  </si>
  <si>
    <t>ssi0_en0</t>
  </si>
  <si>
    <t>ssi0_en1</t>
  </si>
  <si>
    <t>ssi2_sclk</t>
  </si>
  <si>
    <t>ssi0_en2</t>
  </si>
  <si>
    <t>ssi2_txd</t>
  </si>
  <si>
    <t>ssi0_en3</t>
  </si>
  <si>
    <t>ssi2_rxd</t>
  </si>
  <si>
    <t>ssi0_en4</t>
  </si>
  <si>
    <t>ssi2_en0</t>
  </si>
  <si>
    <t>ssi0_en5</t>
  </si>
  <si>
    <t>ssi3_sclk</t>
  </si>
  <si>
    <t>ssi3_txd</t>
  </si>
  <si>
    <t>ehci_prt_pwr_0</t>
  </si>
  <si>
    <t>ssi3_rxd</t>
  </si>
  <si>
    <t>ehci_app_prt_ovcurr0</t>
  </si>
  <si>
    <t>ssi3_en0</t>
  </si>
  <si>
    <t>ssis_sclk</t>
  </si>
  <si>
    <t>ssis_rxd</t>
  </si>
  <si>
    <t>ssis_txd</t>
  </si>
  <si>
    <t>ssis_en</t>
  </si>
  <si>
    <t>ahb_mdc</t>
  </si>
  <si>
    <t>ahb_mdio</t>
  </si>
  <si>
    <t>norspi_clk</t>
  </si>
  <si>
    <t>snand_sck</t>
  </si>
  <si>
    <t>sd_clk</t>
  </si>
  <si>
    <t>sd_cmd</t>
  </si>
  <si>
    <t>sd_cd</t>
  </si>
  <si>
    <t>sd_wp</t>
  </si>
  <si>
    <t>norspi_en[0]</t>
  </si>
  <si>
    <t>snand_cs_n</t>
  </si>
  <si>
    <t>norspi_en[1]</t>
  </si>
  <si>
    <t>norspi_en[2]</t>
  </si>
  <si>
    <t>norspi_en[3]</t>
  </si>
  <si>
    <t>norspi_dq[0]</t>
  </si>
  <si>
    <t>snand_si[0]</t>
  </si>
  <si>
    <t>norspi_dq[1]</t>
  </si>
  <si>
    <t>snand_si[1]</t>
  </si>
  <si>
    <t>norspi_dq[2]</t>
  </si>
  <si>
    <t>snand_si[2]</t>
  </si>
  <si>
    <t>norspi_dq[3]</t>
  </si>
  <si>
    <t>snand_si[3]</t>
  </si>
  <si>
    <t>sd_d[0]</t>
  </si>
  <si>
    <t>sd_d[1]</t>
  </si>
  <si>
    <t>sd_d[2]</t>
  </si>
  <si>
    <t>sd_d[3]</t>
  </si>
  <si>
    <t>sd_d[4]</t>
  </si>
  <si>
    <t>norspi_en[4]</t>
  </si>
  <si>
    <t>sd_d[5]</t>
  </si>
  <si>
    <t>norspi_en[5]</t>
  </si>
  <si>
    <t>sd_d[6]</t>
  </si>
  <si>
    <t>norspi_en[6]</t>
  </si>
  <si>
    <t>sd_d[7]</t>
  </si>
  <si>
    <t>norspi_en[7]</t>
  </si>
  <si>
    <t>sd_reset</t>
  </si>
  <si>
    <t>hdmitx_hpd</t>
  </si>
  <si>
    <t>hdmitx_cec</t>
  </si>
  <si>
    <t>Alt 1</t>
    <phoneticPr fontId="1" type="noConversion"/>
  </si>
  <si>
    <t>Alt 2</t>
  </si>
  <si>
    <t>Alt 3</t>
  </si>
  <si>
    <t>Alt 4</t>
  </si>
  <si>
    <t>Alt 5</t>
  </si>
  <si>
    <t>idsp_vin_iopad_master_hsync</t>
  </si>
  <si>
    <t>idsp_vin_iopad_master_vsync</t>
  </si>
  <si>
    <t>vd0_out[0]</t>
  </si>
  <si>
    <t>vd0_out[1]</t>
  </si>
  <si>
    <t>vd0_out[2]</t>
  </si>
  <si>
    <t>vd0_out[3]</t>
  </si>
  <si>
    <t>vd0_out[4]</t>
  </si>
  <si>
    <t>vd0_out[5]</t>
  </si>
  <si>
    <t>vd0_out[6]</t>
  </si>
  <si>
    <t>vd0_out[7]</t>
  </si>
  <si>
    <t>vd0_out[8]</t>
  </si>
  <si>
    <t>vd0_out[9]</t>
  </si>
  <si>
    <t>vd0_out[10]</t>
  </si>
  <si>
    <t>vd0_out[11]</t>
  </si>
  <si>
    <t>vd0_out[12]</t>
  </si>
  <si>
    <t>vd0_out[13]</t>
  </si>
  <si>
    <t>vd0_out[14]</t>
  </si>
  <si>
    <t>vd0_out[15]</t>
  </si>
  <si>
    <t>pwm10</t>
  </si>
  <si>
    <t>pwm11</t>
  </si>
  <si>
    <t>const AMBA_GPIO_DEFAULT_s GpioPinGrpConfig = {</t>
  </si>
  <si>
    <t xml:space="preserve">    .PinGroupRegVal = {</t>
  </si>
  <si>
    <t xml:space="preserve">        [AMBA_GPIO_GROUP0] = {</t>
  </si>
  <si>
    <t xml:space="preserve">            .PinFuncRegVal = {</t>
  </si>
  <si>
    <t xml:space="preserve">            },</t>
  </si>
  <si>
    <t xml:space="preserve">            .PinStateProtectRegVal = 0xffffffffU,   /* GPIO pin [31:0]: Read-only(0) or Read-writeable(1) pin state */</t>
  </si>
  <si>
    <t xml:space="preserve">            .PinPullFuncEnableRegVal = 0x00000000U,</t>
  </si>
  <si>
    <t xml:space="preserve">            .PinPullFuncTypeRegVal = 0x00000000U,</t>
  </si>
  <si>
    <t xml:space="preserve">            .PinDriverStrengthRegVal = {</t>
  </si>
  <si>
    <t xml:space="preserve">                [0] = 0xffffffffU,</t>
  </si>
  <si>
    <t xml:space="preserve">                [1] = 0x00000000U</t>
  </si>
  <si>
    <t xml:space="preserve">            }</t>
  </si>
  <si>
    <t xml:space="preserve">        },</t>
  </si>
  <si>
    <t xml:space="preserve">        [AMBA_GPIO_GROUP1] = {</t>
  </si>
  <si>
    <t xml:space="preserve">            .PinStateProtectRegVal = 0xffffffffU,   /* GPIO pin [63:32]: Read-only(0) or Read-writeable(1) pin state */</t>
  </si>
  <si>
    <t xml:space="preserve">        [AMBA_GPIO_GROUP2] = {</t>
  </si>
  <si>
    <t xml:space="preserve">            .PinStateProtectRegVal = 0xffffffffU,   /* GPIO pin [95:64]: Read-only(0) or Read-writeable(1) pin state */</t>
  </si>
  <si>
    <t xml:space="preserve">    }</t>
  </si>
  <si>
    <t>};</t>
  </si>
  <si>
    <t>In</t>
    <phoneticPr fontId="1" type="noConversion"/>
  </si>
  <si>
    <t>Out0</t>
    <phoneticPr fontId="1" type="noConversion"/>
  </si>
  <si>
    <t>Out1</t>
    <phoneticPr fontId="1" type="noConversion"/>
  </si>
  <si>
    <t>GPIO
(Input/Output low/Output high)</t>
    <phoneticPr fontId="1" type="noConversion"/>
  </si>
  <si>
    <t xml:space="preserve">Selection </t>
    <phoneticPr fontId="1" type="noConversion"/>
  </si>
  <si>
    <t xml:space="preserve">        },</t>
    <phoneticPr fontId="1" type="noConversion"/>
  </si>
  <si>
    <t>Group</t>
    <phoneticPr fontId="1" type="noConversion"/>
  </si>
  <si>
    <t>GP0</t>
    <phoneticPr fontId="1" type="noConversion"/>
  </si>
  <si>
    <t>GP1</t>
    <phoneticPr fontId="1" type="noConversion"/>
  </si>
  <si>
    <t>GP2</t>
    <phoneticPr fontId="1" type="noConversion"/>
  </si>
  <si>
    <t>Pos</t>
    <phoneticPr fontId="1" type="noConversion"/>
  </si>
  <si>
    <t>Num</t>
    <phoneticPr fontId="1" type="noConversion"/>
  </si>
  <si>
    <t xml:space="preserve">            .PinPullFuncEnableRegVal = 0x00000000U,</t>
    <phoneticPr fontId="1" type="noConversion"/>
  </si>
  <si>
    <t>Fun[0]</t>
    <phoneticPr fontId="1" type="noConversion"/>
  </si>
  <si>
    <t>Fun[1]</t>
    <phoneticPr fontId="1" type="noConversion"/>
  </si>
  <si>
    <t>Fun[2]</t>
    <phoneticPr fontId="1" type="noConversion"/>
  </si>
  <si>
    <t>PinIoTypeRegVal</t>
    <phoneticPr fontId="1" type="noConversion"/>
  </si>
  <si>
    <t>PinStateRegVal</t>
    <phoneticPr fontId="1" type="noConversion"/>
  </si>
  <si>
    <t>Pick on here!</t>
    <phoneticPr fontId="1" type="noConversion"/>
  </si>
  <si>
    <t>sdio1_hs_sel</t>
  </si>
  <si>
    <t>sdio0_hs_sel</t>
  </si>
  <si>
    <t>dmic_clk</t>
  </si>
  <si>
    <t>dmic_dat</t>
  </si>
  <si>
    <t>dmic_dat_out</t>
  </si>
  <si>
    <t>sdio0_clk</t>
  </si>
  <si>
    <t>sdio0_cmd</t>
  </si>
  <si>
    <t>sdio0_d[0]</t>
  </si>
  <si>
    <t>sdio0_d[1]</t>
  </si>
  <si>
    <t>sdio0_d[2]</t>
  </si>
  <si>
    <t>sdio0_d[3]</t>
  </si>
  <si>
    <t>sdio0_cd</t>
  </si>
  <si>
    <t>sdio0_wp</t>
  </si>
  <si>
    <t>sdio0_reset</t>
  </si>
  <si>
    <t>sdio1_d[0]</t>
  </si>
  <si>
    <t>sdio1_d[1]</t>
  </si>
  <si>
    <t>sdio1_d[2]</t>
  </si>
  <si>
    <t>sdio1_d[3]</t>
  </si>
  <si>
    <t>sdio1_clk</t>
  </si>
  <si>
    <t>sdio1_cmd</t>
  </si>
  <si>
    <t>sdio1_cd</t>
  </si>
  <si>
    <t>sdio1_wp</t>
  </si>
  <si>
    <t>Out0</t>
  </si>
  <si>
    <t>Out1</t>
  </si>
  <si>
    <t>In</t>
  </si>
  <si>
    <t xml:space="preserve">            .PinPullFuncEnableRegVal = 0x00000000U,</t>
    <phoneticPr fontId="1" type="noConversion"/>
  </si>
  <si>
    <t xml:space="preserve">            .PinPullFuncTypeRegVal = 0x00000000U,</t>
    <phoneticPr fontId="1" type="noConversion"/>
  </si>
  <si>
    <t>Out0</t>
    <phoneticPr fontId="1" type="noConversion"/>
  </si>
  <si>
    <t>enet_txen</t>
  </si>
  <si>
    <t>enet_txd_0</t>
  </si>
  <si>
    <t>enet_txd_1</t>
  </si>
  <si>
    <t>enet_txd_2</t>
  </si>
  <si>
    <t>enet_txd_3</t>
  </si>
  <si>
    <t>enet_rxd_0</t>
  </si>
  <si>
    <t>enet_rxd_1</t>
  </si>
  <si>
    <t>enet_rxd_2</t>
  </si>
  <si>
    <t>enet_rxd_3</t>
  </si>
  <si>
    <t>enet_rxdv</t>
  </si>
  <si>
    <t>enet_mdc</t>
  </si>
  <si>
    <t>enet_mdio</t>
  </si>
  <si>
    <t>enet_ptp_pps_o</t>
  </si>
  <si>
    <t>enet_2nd_ref_clk</t>
  </si>
  <si>
    <t>enet_ref_clk</t>
  </si>
  <si>
    <t>enet_clk_rx</t>
  </si>
  <si>
    <t>enet_gtx_clk</t>
  </si>
  <si>
    <t>enet_ext_osc_clk</t>
  </si>
  <si>
    <t>vpp_en</t>
  </si>
  <si>
    <t>RMII_enet_txen</t>
  </si>
  <si>
    <t>RMII_enet_txd_0</t>
  </si>
  <si>
    <t>RMII_enet_txd_1</t>
  </si>
  <si>
    <t>RMII_dmic_dat_out</t>
  </si>
  <si>
    <t>RMII_enet_rxd_0</t>
  </si>
  <si>
    <t>RMII_enet_rxd_1</t>
  </si>
  <si>
    <t>RMII_enet_rxdv</t>
  </si>
  <si>
    <t>RMII_enet_mdc</t>
  </si>
  <si>
    <t>RMII_enet_mdio</t>
  </si>
  <si>
    <t>RMII_enet_ptp_pps_o</t>
  </si>
  <si>
    <t>RMII_enet_ref_clk</t>
  </si>
  <si>
    <t>RMII_enet_2nd_ref_clk</t>
  </si>
  <si>
    <t>RMII_enet_ext_osc_clk</t>
  </si>
  <si>
    <t>RGMII_enet_txen</t>
  </si>
  <si>
    <t>RGMII_enet_txd_0</t>
  </si>
  <si>
    <t>RGMII_enet_txd_1</t>
  </si>
  <si>
    <t>RGMII_enet_txd_2</t>
  </si>
  <si>
    <t>RGMII_enet_txd_3</t>
  </si>
  <si>
    <t>RGMII_enet_rxd_0</t>
  </si>
  <si>
    <t>RGMII_enet_rxd_1</t>
  </si>
  <si>
    <t>RGMII_enet_rxd_2</t>
  </si>
  <si>
    <t>RGMII_enet_rxd_3</t>
  </si>
  <si>
    <t>RGMII_enet_rxdv</t>
  </si>
  <si>
    <t>RGMII_enet_mdc</t>
  </si>
  <si>
    <t>RGMII_enet_mdio</t>
  </si>
  <si>
    <t>RGMII_enet_ptp_pps_o</t>
  </si>
  <si>
    <t>RGMII_enet_clk_rx</t>
  </si>
  <si>
    <t>RGMII_enet_gtx_clk</t>
  </si>
  <si>
    <t>RGMII_enet_ext_osc_clk</t>
  </si>
  <si>
    <t>RGMII_enet_2nd_ref_clk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</si>
</sst>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2"/>
      <family val="2"/>
    </font>
    <font>
      <sz val="10"/>
      <name val="Arial"/>
      <family val="2"/>
    </font>
    <font>
      <sz val="11"/>
      <name val="Calibri"/>
      <family val="2"/>
      <charset val="136"/>
      <scheme val="minor"/>
    </font>
    <font>
      <sz val="10"/>
      <name val="Arial2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>
      <alignment vertical="center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45"/>
  <sheetViews>
    <sheetView tabSelected="1" zoomScale="70" zoomScaleNormal="70" workbookViewId="0">
      <selection activeCell="I19" sqref="I19"/>
    </sheetView>
  </sheetViews>
  <sheetFormatPr defaultRowHeight="14.25"/>
  <cols>
    <col min="1" max="1" width="4.3984375" customWidth="1"/>
    <col min="3" max="4" width="9.1328125" style="1"/>
    <col min="5" max="5" width="20.59765625" style="2" customWidth="1"/>
    <col min="6" max="7" width="11.3984375" style="1" customWidth="1"/>
    <col min="8" max="8" width="11.3984375" customWidth="1"/>
    <col min="9" max="12" width="21.265625" style="2" customWidth="1"/>
    <col min="13" max="13" width="21.265625" style="3" customWidth="1"/>
    <col min="14" max="14" width="2.3984375" customWidth="1"/>
    <col min="15" max="15" width="106.59765625" customWidth="1"/>
    <col min="16" max="16" width="124" customWidth="1"/>
    <col min="17" max="21" width="8.86328125" style="1" customWidth="1"/>
    <col min="22" max="22" width="12.59765625" customWidth="1"/>
    <col min="27" max="35" width="9.1328125" style="26"/>
  </cols>
  <sheetData>
    <row r="2" spans="2:34">
      <c r="C2" s="4"/>
      <c r="D2" s="4"/>
      <c r="E2" s="35" t="s">
        <v>182</v>
      </c>
      <c r="F2" s="4"/>
      <c r="G2" s="4"/>
      <c r="I2" s="5"/>
      <c r="J2" s="5"/>
      <c r="K2" s="5"/>
      <c r="L2" s="5"/>
      <c r="M2" s="6"/>
    </row>
    <row r="3" spans="2:34" ht="28.5">
      <c r="B3" s="23" t="s">
        <v>170</v>
      </c>
      <c r="C3" s="23" t="s">
        <v>174</v>
      </c>
      <c r="D3" s="23" t="s">
        <v>175</v>
      </c>
      <c r="E3" s="36" t="s">
        <v>168</v>
      </c>
      <c r="F3" s="45" t="s">
        <v>167</v>
      </c>
      <c r="G3" s="45"/>
      <c r="H3" s="45"/>
      <c r="I3" s="27" t="s">
        <v>120</v>
      </c>
      <c r="J3" s="27" t="s">
        <v>121</v>
      </c>
      <c r="K3" s="27" t="s">
        <v>122</v>
      </c>
      <c r="L3" s="27" t="s">
        <v>123</v>
      </c>
      <c r="M3" s="27" t="s">
        <v>124</v>
      </c>
      <c r="O3" s="7" t="s">
        <v>145</v>
      </c>
      <c r="Q3" s="1" t="s">
        <v>177</v>
      </c>
      <c r="R3" s="1" t="s">
        <v>178</v>
      </c>
      <c r="S3" s="1" t="s">
        <v>179</v>
      </c>
      <c r="T3" s="2" t="s">
        <v>180</v>
      </c>
      <c r="U3" s="2" t="s">
        <v>181</v>
      </c>
    </row>
    <row r="4" spans="2:34">
      <c r="B4" s="46" t="s">
        <v>171</v>
      </c>
      <c r="C4" s="24">
        <v>0</v>
      </c>
      <c r="D4" s="24">
        <v>0</v>
      </c>
      <c r="E4" s="37" t="s">
        <v>8</v>
      </c>
      <c r="F4" s="8" t="s">
        <v>164</v>
      </c>
      <c r="G4" s="8" t="s">
        <v>165</v>
      </c>
      <c r="H4" s="8" t="s">
        <v>166</v>
      </c>
      <c r="I4" s="39" t="s">
        <v>8</v>
      </c>
      <c r="J4" s="39" t="s">
        <v>48</v>
      </c>
      <c r="K4" s="39" t="s">
        <v>40</v>
      </c>
      <c r="L4" s="39" t="s">
        <v>53</v>
      </c>
      <c r="M4" s="40"/>
      <c r="O4" s="7" t="s">
        <v>146</v>
      </c>
      <c r="Q4" s="1">
        <f t="shared" ref="Q4:Q35" si="0">IF(E4=I4,2^C4,IF(E4=J4,0,IF(E4=K4,2^C4,IF(E4=L4,0,IF(E4=M4,2^C4,0)))))</f>
        <v>1</v>
      </c>
      <c r="R4" s="1">
        <f t="shared" ref="R4:R35" si="1">IF(E4=I4,0,IF(E4=J4,2^C4,IF(E4=K4,2^C4,IF(E4=L4,0,IF(E4=M4,0,0)))))</f>
        <v>0</v>
      </c>
      <c r="S4" s="1">
        <f t="shared" ref="S4:S35" si="2">IF(E4=I4,0,IF(E4=J4,0,IF(E4=K4,0,IF(E4=L4,2^C4,IF(E4=M4,2^C4,0)))))</f>
        <v>0</v>
      </c>
      <c r="T4" s="1">
        <f t="shared" ref="T4:T35" si="3">IF(OR(E4=G4,E4=H4),2^C4,0)</f>
        <v>0</v>
      </c>
      <c r="U4" s="1">
        <f t="shared" ref="U4:U35" si="4">IF(E4=H4,2^C4,0)</f>
        <v>0</v>
      </c>
      <c r="AA4" s="9" t="s">
        <v>164</v>
      </c>
      <c r="AB4" s="9" t="s">
        <v>165</v>
      </c>
      <c r="AC4" s="9" t="s">
        <v>166</v>
      </c>
      <c r="AD4" s="28" t="s">
        <v>8</v>
      </c>
      <c r="AE4" s="28" t="s">
        <v>48</v>
      </c>
      <c r="AF4" s="29" t="s">
        <v>40</v>
      </c>
      <c r="AG4" s="29" t="s">
        <v>53</v>
      </c>
      <c r="AH4"/>
    </row>
    <row r="5" spans="2:34">
      <c r="B5" s="46"/>
      <c r="C5" s="24">
        <v>1</v>
      </c>
      <c r="D5" s="24">
        <v>1</v>
      </c>
      <c r="E5" s="37" t="s">
        <v>61</v>
      </c>
      <c r="F5" s="8" t="s">
        <v>164</v>
      </c>
      <c r="G5" s="8" t="s">
        <v>165</v>
      </c>
      <c r="H5" s="8" t="s">
        <v>166</v>
      </c>
      <c r="I5" s="39" t="s">
        <v>61</v>
      </c>
      <c r="J5" s="39" t="s">
        <v>2</v>
      </c>
      <c r="K5" s="39" t="s">
        <v>42</v>
      </c>
      <c r="L5" s="39"/>
      <c r="M5" s="39"/>
      <c r="O5" s="7" t="s">
        <v>147</v>
      </c>
      <c r="Q5" s="1">
        <f t="shared" si="0"/>
        <v>2</v>
      </c>
      <c r="R5" s="1">
        <f t="shared" si="1"/>
        <v>0</v>
      </c>
      <c r="S5" s="1">
        <f t="shared" si="2"/>
        <v>0</v>
      </c>
      <c r="T5" s="1">
        <f t="shared" si="3"/>
        <v>0</v>
      </c>
      <c r="U5" s="1">
        <f t="shared" si="4"/>
        <v>0</v>
      </c>
      <c r="AA5" s="9" t="s">
        <v>164</v>
      </c>
      <c r="AB5" s="9" t="s">
        <v>165</v>
      </c>
      <c r="AC5" s="9" t="s">
        <v>166</v>
      </c>
      <c r="AD5" s="28" t="s">
        <v>61</v>
      </c>
      <c r="AE5" s="28" t="s">
        <v>2</v>
      </c>
      <c r="AF5" s="28" t="s">
        <v>42</v>
      </c>
      <c r="AG5" s="29"/>
      <c r="AH5" s="28"/>
    </row>
    <row r="6" spans="2:34">
      <c r="B6" s="46"/>
      <c r="C6" s="24">
        <v>2</v>
      </c>
      <c r="D6" s="24">
        <v>2</v>
      </c>
      <c r="E6" s="37" t="s">
        <v>62</v>
      </c>
      <c r="F6" s="8" t="s">
        <v>164</v>
      </c>
      <c r="G6" s="8" t="s">
        <v>165</v>
      </c>
      <c r="H6" s="8" t="s">
        <v>166</v>
      </c>
      <c r="I6" s="39" t="s">
        <v>62</v>
      </c>
      <c r="J6" s="41"/>
      <c r="K6" s="39" t="s">
        <v>44</v>
      </c>
      <c r="L6" s="39"/>
      <c r="M6" s="39"/>
      <c r="O6" s="7" t="s">
        <v>148</v>
      </c>
      <c r="Q6" s="1">
        <f t="shared" si="0"/>
        <v>4</v>
      </c>
      <c r="R6" s="1">
        <f t="shared" si="1"/>
        <v>0</v>
      </c>
      <c r="S6" s="1">
        <f t="shared" si="2"/>
        <v>0</v>
      </c>
      <c r="T6" s="1">
        <f t="shared" si="3"/>
        <v>0</v>
      </c>
      <c r="U6" s="1">
        <f t="shared" si="4"/>
        <v>0</v>
      </c>
      <c r="AA6" s="9" t="s">
        <v>164</v>
      </c>
      <c r="AB6" s="9" t="s">
        <v>165</v>
      </c>
      <c r="AC6" s="9" t="s">
        <v>166</v>
      </c>
      <c r="AD6" s="28" t="s">
        <v>62</v>
      </c>
      <c r="AE6" s="16"/>
      <c r="AF6" s="28" t="s">
        <v>44</v>
      </c>
      <c r="AG6" s="29"/>
      <c r="AH6" s="28"/>
    </row>
    <row r="7" spans="2:34">
      <c r="B7" s="46"/>
      <c r="C7" s="24">
        <v>3</v>
      </c>
      <c r="D7" s="24">
        <v>3</v>
      </c>
      <c r="E7" s="37" t="s">
        <v>63</v>
      </c>
      <c r="F7" s="8" t="s">
        <v>164</v>
      </c>
      <c r="G7" s="8" t="s">
        <v>165</v>
      </c>
      <c r="H7" s="8" t="s">
        <v>166</v>
      </c>
      <c r="I7" s="39" t="s">
        <v>63</v>
      </c>
      <c r="J7" s="39" t="s">
        <v>0</v>
      </c>
      <c r="K7" s="39" t="s">
        <v>46</v>
      </c>
      <c r="L7" s="39" t="s">
        <v>185</v>
      </c>
      <c r="M7" s="39"/>
      <c r="O7" s="7" t="str">
        <f>"                [0] = 0x"&amp;DEC2HEX(SUM(Q4:Q35),8)&amp;"U,                  /* GPIO pin [31:0]: GPIO(0) or Alternate functions */"</f>
        <v xml:space="preserve">                [0] = 0x0007EFFFU,                  /* GPIO pin [31:0]: GPIO(0) or Alternate functions */</v>
      </c>
      <c r="Q7" s="1">
        <f t="shared" si="0"/>
        <v>8</v>
      </c>
      <c r="R7" s="1">
        <f t="shared" si="1"/>
        <v>0</v>
      </c>
      <c r="S7" s="1">
        <f t="shared" si="2"/>
        <v>0</v>
      </c>
      <c r="T7" s="1">
        <f t="shared" si="3"/>
        <v>0</v>
      </c>
      <c r="U7" s="1">
        <f t="shared" si="4"/>
        <v>0</v>
      </c>
      <c r="AA7" s="9" t="s">
        <v>164</v>
      </c>
      <c r="AB7" s="9" t="s">
        <v>165</v>
      </c>
      <c r="AC7" s="9" t="s">
        <v>166</v>
      </c>
      <c r="AD7" s="28" t="s">
        <v>63</v>
      </c>
      <c r="AE7" s="28" t="s">
        <v>0</v>
      </c>
      <c r="AF7" s="28" t="s">
        <v>46</v>
      </c>
      <c r="AG7" s="29" t="s">
        <v>185</v>
      </c>
      <c r="AH7" s="28"/>
    </row>
    <row r="8" spans="2:34" ht="25.5">
      <c r="B8" s="46"/>
      <c r="C8" s="24">
        <v>4</v>
      </c>
      <c r="D8" s="24">
        <v>4</v>
      </c>
      <c r="E8" s="37" t="s">
        <v>64</v>
      </c>
      <c r="F8" s="8" t="s">
        <v>164</v>
      </c>
      <c r="G8" s="8" t="s">
        <v>165</v>
      </c>
      <c r="H8" s="8" t="s">
        <v>166</v>
      </c>
      <c r="I8" s="39" t="s">
        <v>64</v>
      </c>
      <c r="J8" s="39" t="s">
        <v>1</v>
      </c>
      <c r="K8" s="39" t="s">
        <v>54</v>
      </c>
      <c r="L8" s="39" t="s">
        <v>186</v>
      </c>
      <c r="M8" s="39" t="s">
        <v>125</v>
      </c>
      <c r="O8" s="7" t="str">
        <f>"                [1] = 0x"&amp;DEC2HEX(SUM(R4:R35),8)&amp;"U,                  /* GPIO pin [31:0]: GPIO(0) or Alternate functions */"</f>
        <v xml:space="preserve">                [1] = 0x00000000U,                  /* GPIO pin [31:0]: GPIO(0) or Alternate functions */</v>
      </c>
      <c r="Q8" s="1">
        <f t="shared" si="0"/>
        <v>16</v>
      </c>
      <c r="R8" s="1">
        <f t="shared" si="1"/>
        <v>0</v>
      </c>
      <c r="S8" s="1">
        <f t="shared" si="2"/>
        <v>0</v>
      </c>
      <c r="T8" s="1">
        <f t="shared" si="3"/>
        <v>0</v>
      </c>
      <c r="U8" s="1">
        <f t="shared" si="4"/>
        <v>0</v>
      </c>
      <c r="AA8" s="9" t="s">
        <v>164</v>
      </c>
      <c r="AB8" s="9" t="s">
        <v>165</v>
      </c>
      <c r="AC8" s="9" t="s">
        <v>166</v>
      </c>
      <c r="AD8" s="28" t="s">
        <v>64</v>
      </c>
      <c r="AE8" s="28" t="s">
        <v>1</v>
      </c>
      <c r="AF8" s="28" t="s">
        <v>54</v>
      </c>
      <c r="AG8" s="29" t="s">
        <v>186</v>
      </c>
      <c r="AH8" s="28" t="s">
        <v>125</v>
      </c>
    </row>
    <row r="9" spans="2:34">
      <c r="B9" s="46"/>
      <c r="C9" s="24">
        <v>5</v>
      </c>
      <c r="D9" s="24">
        <v>5</v>
      </c>
      <c r="E9" s="37" t="s">
        <v>65</v>
      </c>
      <c r="F9" s="8" t="s">
        <v>164</v>
      </c>
      <c r="G9" s="8" t="s">
        <v>165</v>
      </c>
      <c r="H9" s="8" t="s">
        <v>166</v>
      </c>
      <c r="I9" s="39" t="s">
        <v>65</v>
      </c>
      <c r="J9" s="39" t="s">
        <v>3</v>
      </c>
      <c r="K9" s="39" t="s">
        <v>48</v>
      </c>
      <c r="L9" s="39"/>
      <c r="M9" s="39" t="s">
        <v>11</v>
      </c>
      <c r="O9" s="7" t="str">
        <f>"                [2] = 0x"&amp;DEC2HEX(SUM(S4:S35),8)&amp;"U,                  /* GPIO pin [31:0]: GPIO(0) or Alternate functions */"</f>
        <v xml:space="preserve">                [2] = 0xFFF80000U,                  /* GPIO pin [31:0]: GPIO(0) or Alternate functions */</v>
      </c>
      <c r="Q9" s="1">
        <f t="shared" si="0"/>
        <v>32</v>
      </c>
      <c r="R9" s="1">
        <f t="shared" si="1"/>
        <v>0</v>
      </c>
      <c r="S9" s="1">
        <f t="shared" si="2"/>
        <v>0</v>
      </c>
      <c r="T9" s="1">
        <f t="shared" si="3"/>
        <v>0</v>
      </c>
      <c r="U9" s="1">
        <f t="shared" si="4"/>
        <v>0</v>
      </c>
      <c r="AA9" s="9" t="s">
        <v>164</v>
      </c>
      <c r="AB9" s="9" t="s">
        <v>165</v>
      </c>
      <c r="AC9" s="9" t="s">
        <v>166</v>
      </c>
      <c r="AD9" s="28" t="s">
        <v>65</v>
      </c>
      <c r="AE9" s="28" t="s">
        <v>3</v>
      </c>
      <c r="AF9" s="28" t="s">
        <v>48</v>
      </c>
      <c r="AG9" s="28"/>
      <c r="AH9" s="28" t="s">
        <v>11</v>
      </c>
    </row>
    <row r="10" spans="2:34">
      <c r="B10" s="46"/>
      <c r="C10" s="24">
        <v>6</v>
      </c>
      <c r="D10" s="24">
        <v>6</v>
      </c>
      <c r="E10" s="37" t="s">
        <v>66</v>
      </c>
      <c r="F10" s="8" t="s">
        <v>164</v>
      </c>
      <c r="G10" s="8" t="s">
        <v>165</v>
      </c>
      <c r="H10" s="8" t="s">
        <v>166</v>
      </c>
      <c r="I10" s="39" t="s">
        <v>66</v>
      </c>
      <c r="J10" s="40"/>
      <c r="K10" s="39" t="s">
        <v>67</v>
      </c>
      <c r="L10" s="39" t="s">
        <v>80</v>
      </c>
      <c r="M10" s="39"/>
      <c r="O10" s="7" t="s">
        <v>149</v>
      </c>
      <c r="Q10" s="1">
        <f t="shared" si="0"/>
        <v>64</v>
      </c>
      <c r="R10" s="1">
        <f t="shared" si="1"/>
        <v>0</v>
      </c>
      <c r="S10" s="1">
        <f t="shared" si="2"/>
        <v>0</v>
      </c>
      <c r="T10" s="1">
        <f t="shared" si="3"/>
        <v>0</v>
      </c>
      <c r="U10" s="1">
        <f t="shared" si="4"/>
        <v>0</v>
      </c>
      <c r="AA10" s="9" t="s">
        <v>164</v>
      </c>
      <c r="AB10" s="9" t="s">
        <v>165</v>
      </c>
      <c r="AC10" s="9" t="s">
        <v>166</v>
      </c>
      <c r="AD10" s="28" t="s">
        <v>66</v>
      </c>
      <c r="AE10"/>
      <c r="AF10" s="28" t="s">
        <v>67</v>
      </c>
      <c r="AG10" s="29" t="s">
        <v>80</v>
      </c>
      <c r="AH10" s="28"/>
    </row>
    <row r="11" spans="2:34">
      <c r="B11" s="46"/>
      <c r="C11" s="24">
        <v>7</v>
      </c>
      <c r="D11" s="24">
        <v>7</v>
      </c>
      <c r="E11" s="37" t="s">
        <v>68</v>
      </c>
      <c r="F11" s="8" t="s">
        <v>164</v>
      </c>
      <c r="G11" s="8" t="s">
        <v>165</v>
      </c>
      <c r="H11" s="8" t="s">
        <v>166</v>
      </c>
      <c r="I11" s="39" t="s">
        <v>68</v>
      </c>
      <c r="J11" s="39" t="s">
        <v>48</v>
      </c>
      <c r="K11" s="39" t="s">
        <v>69</v>
      </c>
      <c r="L11" s="39" t="s">
        <v>82</v>
      </c>
      <c r="M11" s="39"/>
      <c r="O11" s="7" t="str">
        <f>"            .PinIoTypeRegVal = 0x"&amp;DEC2HEX(SUM(T4:T35),8)&amp;"U,         /* GPIO pin [31:0]: Input(0) or Output(1) pin */"</f>
        <v xml:space="preserve">            .PinIoTypeRegVal = 0x00001000U,         /* GPIO pin [31:0]: Input(0) or Output(1) pin */</v>
      </c>
      <c r="Q11" s="1">
        <f t="shared" si="0"/>
        <v>128</v>
      </c>
      <c r="R11" s="1">
        <f t="shared" si="1"/>
        <v>0</v>
      </c>
      <c r="S11" s="1">
        <f t="shared" si="2"/>
        <v>0</v>
      </c>
      <c r="T11" s="1">
        <f t="shared" si="3"/>
        <v>0</v>
      </c>
      <c r="U11" s="1">
        <f t="shared" si="4"/>
        <v>0</v>
      </c>
      <c r="AA11" s="9" t="s">
        <v>164</v>
      </c>
      <c r="AB11" s="9" t="s">
        <v>165</v>
      </c>
      <c r="AC11" s="9" t="s">
        <v>166</v>
      </c>
      <c r="AD11" s="28" t="s">
        <v>68</v>
      </c>
      <c r="AE11" s="29" t="s">
        <v>48</v>
      </c>
      <c r="AF11" s="28" t="s">
        <v>69</v>
      </c>
      <c r="AG11" s="29" t="s">
        <v>82</v>
      </c>
      <c r="AH11" s="28"/>
    </row>
    <row r="12" spans="2:34">
      <c r="B12" s="46"/>
      <c r="C12" s="24">
        <v>8</v>
      </c>
      <c r="D12" s="24">
        <v>8</v>
      </c>
      <c r="E12" s="37" t="s">
        <v>70</v>
      </c>
      <c r="F12" s="8" t="s">
        <v>164</v>
      </c>
      <c r="G12" s="8" t="s">
        <v>165</v>
      </c>
      <c r="H12" s="8" t="s">
        <v>166</v>
      </c>
      <c r="I12" s="39" t="s">
        <v>70</v>
      </c>
      <c r="J12" s="39" t="s">
        <v>4</v>
      </c>
      <c r="K12" s="39" t="s">
        <v>6</v>
      </c>
      <c r="L12" s="39" t="s">
        <v>81</v>
      </c>
      <c r="M12" s="39" t="s">
        <v>185</v>
      </c>
      <c r="O12" s="7" t="s">
        <v>150</v>
      </c>
      <c r="Q12" s="1">
        <f t="shared" si="0"/>
        <v>256</v>
      </c>
      <c r="R12" s="1">
        <f t="shared" si="1"/>
        <v>0</v>
      </c>
      <c r="S12" s="1">
        <f t="shared" si="2"/>
        <v>0</v>
      </c>
      <c r="T12" s="1">
        <f t="shared" si="3"/>
        <v>0</v>
      </c>
      <c r="U12" s="1">
        <f t="shared" si="4"/>
        <v>0</v>
      </c>
      <c r="AA12" s="9" t="s">
        <v>164</v>
      </c>
      <c r="AB12" s="9" t="s">
        <v>165</v>
      </c>
      <c r="AC12" s="9" t="s">
        <v>166</v>
      </c>
      <c r="AD12" s="28" t="s">
        <v>70</v>
      </c>
      <c r="AE12" s="28" t="s">
        <v>4</v>
      </c>
      <c r="AF12" s="29" t="s">
        <v>6</v>
      </c>
      <c r="AG12" s="29" t="s">
        <v>81</v>
      </c>
      <c r="AH12" s="29" t="s">
        <v>185</v>
      </c>
    </row>
    <row r="13" spans="2:34">
      <c r="B13" s="46"/>
      <c r="C13" s="24">
        <v>9</v>
      </c>
      <c r="D13" s="24">
        <v>9</v>
      </c>
      <c r="E13" s="37" t="s">
        <v>72</v>
      </c>
      <c r="F13" s="8" t="s">
        <v>164</v>
      </c>
      <c r="G13" s="8" t="s">
        <v>165</v>
      </c>
      <c r="H13" s="8" t="s">
        <v>166</v>
      </c>
      <c r="I13" s="39" t="s">
        <v>72</v>
      </c>
      <c r="J13" s="39" t="s">
        <v>5</v>
      </c>
      <c r="K13" s="39" t="s">
        <v>7</v>
      </c>
      <c r="L13" s="39" t="s">
        <v>83</v>
      </c>
      <c r="M13" s="39" t="s">
        <v>186</v>
      </c>
      <c r="O13" s="7" t="str">
        <f>"            .PinStateRegVal = 0x"&amp;DEC2HEX(SUM(U4:U35),8)&amp;"U,          /* GPIO pin [31:0]: Low(0) or High(1) pin state */"</f>
        <v xml:space="preserve">            .PinStateRegVal = 0x00000000U,          /* GPIO pin [31:0]: Low(0) or High(1) pin state */</v>
      </c>
      <c r="Q13" s="1">
        <f t="shared" si="0"/>
        <v>512</v>
      </c>
      <c r="R13" s="1">
        <f t="shared" si="1"/>
        <v>0</v>
      </c>
      <c r="S13" s="1">
        <f t="shared" si="2"/>
        <v>0</v>
      </c>
      <c r="T13" s="1">
        <f t="shared" si="3"/>
        <v>0</v>
      </c>
      <c r="U13" s="1">
        <f t="shared" si="4"/>
        <v>0</v>
      </c>
      <c r="AA13" s="9" t="s">
        <v>164</v>
      </c>
      <c r="AB13" s="9" t="s">
        <v>165</v>
      </c>
      <c r="AC13" s="9" t="s">
        <v>166</v>
      </c>
      <c r="AD13" s="28" t="s">
        <v>72</v>
      </c>
      <c r="AE13" s="28" t="s">
        <v>5</v>
      </c>
      <c r="AF13" s="29" t="s">
        <v>7</v>
      </c>
      <c r="AG13" s="29" t="s">
        <v>83</v>
      </c>
      <c r="AH13" s="29" t="s">
        <v>186</v>
      </c>
    </row>
    <row r="14" spans="2:34">
      <c r="B14" s="46"/>
      <c r="C14" s="24">
        <v>10</v>
      </c>
      <c r="D14" s="24">
        <v>10</v>
      </c>
      <c r="E14" s="37" t="s">
        <v>9</v>
      </c>
      <c r="F14" s="8" t="s">
        <v>164</v>
      </c>
      <c r="G14" s="8" t="s">
        <v>165</v>
      </c>
      <c r="H14" s="8" t="s">
        <v>166</v>
      </c>
      <c r="I14" s="39" t="s">
        <v>9</v>
      </c>
      <c r="J14" s="39" t="s">
        <v>15</v>
      </c>
      <c r="K14" s="39" t="s">
        <v>183</v>
      </c>
      <c r="L14" s="39" t="s">
        <v>78</v>
      </c>
      <c r="M14" s="39" t="s">
        <v>77</v>
      </c>
      <c r="O14" s="7" t="s">
        <v>151</v>
      </c>
      <c r="Q14" s="1">
        <f t="shared" si="0"/>
        <v>1024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>
        <f t="shared" si="4"/>
        <v>0</v>
      </c>
      <c r="AA14" s="9" t="s">
        <v>164</v>
      </c>
      <c r="AB14" s="9" t="s">
        <v>165</v>
      </c>
      <c r="AC14" s="9" t="s">
        <v>166</v>
      </c>
      <c r="AD14" s="28" t="s">
        <v>9</v>
      </c>
      <c r="AE14" s="28" t="s">
        <v>15</v>
      </c>
      <c r="AF14" s="28" t="s">
        <v>183</v>
      </c>
      <c r="AG14" s="28" t="s">
        <v>78</v>
      </c>
      <c r="AH14" s="29" t="s">
        <v>77</v>
      </c>
    </row>
    <row r="15" spans="2:34">
      <c r="B15" s="46"/>
      <c r="C15" s="24">
        <v>11</v>
      </c>
      <c r="D15" s="24">
        <v>11</v>
      </c>
      <c r="E15" s="37" t="s">
        <v>10</v>
      </c>
      <c r="F15" s="8" t="s">
        <v>164</v>
      </c>
      <c r="G15" s="8" t="s">
        <v>165</v>
      </c>
      <c r="H15" s="8" t="s">
        <v>166</v>
      </c>
      <c r="I15" s="39" t="s">
        <v>10</v>
      </c>
      <c r="J15" s="39"/>
      <c r="K15" s="39" t="s">
        <v>184</v>
      </c>
      <c r="L15" s="39" t="s">
        <v>76</v>
      </c>
      <c r="M15" s="39" t="s">
        <v>75</v>
      </c>
      <c r="O15" s="7" t="s">
        <v>152</v>
      </c>
      <c r="Q15" s="1">
        <f t="shared" si="0"/>
        <v>2048</v>
      </c>
      <c r="R15" s="1">
        <f t="shared" si="1"/>
        <v>0</v>
      </c>
      <c r="S15" s="1">
        <f t="shared" si="2"/>
        <v>0</v>
      </c>
      <c r="T15" s="1">
        <f t="shared" si="3"/>
        <v>0</v>
      </c>
      <c r="U15" s="1">
        <f t="shared" si="4"/>
        <v>0</v>
      </c>
      <c r="AA15" s="9" t="s">
        <v>164</v>
      </c>
      <c r="AB15" s="9" t="s">
        <v>165</v>
      </c>
      <c r="AC15" s="9" t="s">
        <v>166</v>
      </c>
      <c r="AD15" s="28" t="s">
        <v>10</v>
      </c>
      <c r="AE15" s="28"/>
      <c r="AF15" s="28" t="s">
        <v>184</v>
      </c>
      <c r="AG15" s="28" t="s">
        <v>76</v>
      </c>
      <c r="AH15" s="29" t="s">
        <v>75</v>
      </c>
    </row>
    <row r="16" spans="2:34">
      <c r="B16" s="46"/>
      <c r="C16" s="24">
        <v>12</v>
      </c>
      <c r="D16" s="24">
        <v>12</v>
      </c>
      <c r="E16" s="37" t="s">
        <v>205</v>
      </c>
      <c r="F16" s="8" t="s">
        <v>164</v>
      </c>
      <c r="G16" s="8" t="s">
        <v>165</v>
      </c>
      <c r="H16" s="8" t="s">
        <v>166</v>
      </c>
      <c r="I16" s="39" t="s">
        <v>11</v>
      </c>
      <c r="J16" s="39" t="s">
        <v>50</v>
      </c>
      <c r="K16" s="39"/>
      <c r="L16" s="39" t="s">
        <v>71</v>
      </c>
      <c r="M16" s="39" t="s">
        <v>74</v>
      </c>
      <c r="O16" s="7" t="s">
        <v>153</v>
      </c>
      <c r="Q16" s="1">
        <f t="shared" si="0"/>
        <v>0</v>
      </c>
      <c r="R16" s="1">
        <f t="shared" si="1"/>
        <v>0</v>
      </c>
      <c r="S16" s="1">
        <f t="shared" si="2"/>
        <v>0</v>
      </c>
      <c r="T16" s="1">
        <f t="shared" si="3"/>
        <v>4096</v>
      </c>
      <c r="U16" s="1">
        <f t="shared" si="4"/>
        <v>0</v>
      </c>
      <c r="AA16" s="9" t="s">
        <v>164</v>
      </c>
      <c r="AB16" s="9" t="s">
        <v>165</v>
      </c>
      <c r="AC16" s="9" t="s">
        <v>166</v>
      </c>
      <c r="AD16" s="28" t="s">
        <v>11</v>
      </c>
      <c r="AE16" s="28" t="s">
        <v>50</v>
      </c>
      <c r="AF16" s="29"/>
      <c r="AG16" s="29" t="s">
        <v>71</v>
      </c>
      <c r="AH16" s="29" t="s">
        <v>74</v>
      </c>
    </row>
    <row r="17" spans="2:37">
      <c r="B17" s="46"/>
      <c r="C17" s="24">
        <v>13</v>
      </c>
      <c r="D17" s="24">
        <v>13</v>
      </c>
      <c r="E17" s="37" t="s">
        <v>12</v>
      </c>
      <c r="F17" s="8" t="s">
        <v>164</v>
      </c>
      <c r="G17" s="8" t="s">
        <v>165</v>
      </c>
      <c r="H17" s="8" t="s">
        <v>166</v>
      </c>
      <c r="I17" s="39" t="s">
        <v>12</v>
      </c>
      <c r="J17" s="39" t="s">
        <v>52</v>
      </c>
      <c r="K17" s="39"/>
      <c r="L17" s="39" t="s">
        <v>73</v>
      </c>
      <c r="M17" s="39" t="s">
        <v>79</v>
      </c>
      <c r="O17" s="7" t="s">
        <v>154</v>
      </c>
      <c r="Q17" s="1">
        <f t="shared" si="0"/>
        <v>8192</v>
      </c>
      <c r="R17" s="1">
        <f t="shared" si="1"/>
        <v>0</v>
      </c>
      <c r="S17" s="1">
        <f t="shared" si="2"/>
        <v>0</v>
      </c>
      <c r="T17" s="1">
        <f t="shared" si="3"/>
        <v>0</v>
      </c>
      <c r="U17" s="1">
        <f t="shared" si="4"/>
        <v>0</v>
      </c>
      <c r="AA17" s="9" t="s">
        <v>164</v>
      </c>
      <c r="AB17" s="9" t="s">
        <v>165</v>
      </c>
      <c r="AC17" s="9" t="s">
        <v>166</v>
      </c>
      <c r="AD17" s="28" t="s">
        <v>12</v>
      </c>
      <c r="AE17" s="28" t="s">
        <v>52</v>
      </c>
      <c r="AF17" s="28"/>
      <c r="AG17" s="29" t="s">
        <v>73</v>
      </c>
      <c r="AH17" s="29" t="s">
        <v>79</v>
      </c>
    </row>
    <row r="18" spans="2:37">
      <c r="B18" s="46"/>
      <c r="C18" s="24">
        <v>14</v>
      </c>
      <c r="D18" s="24">
        <v>14</v>
      </c>
      <c r="E18" s="37" t="s">
        <v>13</v>
      </c>
      <c r="F18" s="8" t="s">
        <v>164</v>
      </c>
      <c r="G18" s="8" t="s">
        <v>165</v>
      </c>
      <c r="H18" s="8" t="s">
        <v>166</v>
      </c>
      <c r="I18" s="39" t="s">
        <v>13</v>
      </c>
      <c r="J18" s="40"/>
      <c r="K18" s="39"/>
      <c r="L18" s="39" t="s">
        <v>58</v>
      </c>
      <c r="M18" s="39"/>
      <c r="O18" s="7" t="s">
        <v>155</v>
      </c>
      <c r="Q18" s="1">
        <f t="shared" si="0"/>
        <v>16384</v>
      </c>
      <c r="R18" s="1">
        <f t="shared" si="1"/>
        <v>0</v>
      </c>
      <c r="S18" s="1">
        <f t="shared" si="2"/>
        <v>0</v>
      </c>
      <c r="T18" s="1">
        <f t="shared" si="3"/>
        <v>0</v>
      </c>
      <c r="U18" s="1">
        <f t="shared" si="4"/>
        <v>0</v>
      </c>
      <c r="AA18" s="9" t="s">
        <v>164</v>
      </c>
      <c r="AB18" s="9" t="s">
        <v>165</v>
      </c>
      <c r="AC18" s="9" t="s">
        <v>166</v>
      </c>
      <c r="AD18" s="28" t="s">
        <v>13</v>
      </c>
      <c r="AE18"/>
      <c r="AF18" s="28"/>
      <c r="AG18" s="29" t="s">
        <v>58</v>
      </c>
      <c r="AH18" s="29"/>
    </row>
    <row r="19" spans="2:37">
      <c r="B19" s="46"/>
      <c r="C19" s="24">
        <v>15</v>
      </c>
      <c r="D19" s="24">
        <v>15</v>
      </c>
      <c r="E19" s="37" t="s">
        <v>14</v>
      </c>
      <c r="F19" s="8" t="s">
        <v>164</v>
      </c>
      <c r="G19" s="8" t="s">
        <v>165</v>
      </c>
      <c r="H19" s="8" t="s">
        <v>166</v>
      </c>
      <c r="I19" s="39" t="s">
        <v>14</v>
      </c>
      <c r="J19" s="39" t="s">
        <v>39</v>
      </c>
      <c r="K19" s="39" t="s">
        <v>185</v>
      </c>
      <c r="L19" s="39" t="s">
        <v>57</v>
      </c>
      <c r="M19" s="39"/>
      <c r="O19" s="7" t="s">
        <v>156</v>
      </c>
      <c r="Q19" s="1">
        <f t="shared" si="0"/>
        <v>32768</v>
      </c>
      <c r="R19" s="1">
        <f t="shared" si="1"/>
        <v>0</v>
      </c>
      <c r="S19" s="1">
        <f t="shared" si="2"/>
        <v>0</v>
      </c>
      <c r="T19" s="1">
        <f t="shared" si="3"/>
        <v>0</v>
      </c>
      <c r="U19" s="1">
        <f t="shared" si="4"/>
        <v>0</v>
      </c>
      <c r="AA19" s="9" t="s">
        <v>164</v>
      </c>
      <c r="AB19" s="9" t="s">
        <v>165</v>
      </c>
      <c r="AC19" s="9" t="s">
        <v>166</v>
      </c>
      <c r="AD19" s="28" t="s">
        <v>14</v>
      </c>
      <c r="AE19" s="28" t="s">
        <v>39</v>
      </c>
      <c r="AF19" s="28" t="s">
        <v>185</v>
      </c>
      <c r="AG19" s="29" t="s">
        <v>57</v>
      </c>
      <c r="AH19" s="29"/>
    </row>
    <row r="20" spans="2:37">
      <c r="B20" s="46"/>
      <c r="C20" s="24">
        <v>16</v>
      </c>
      <c r="D20" s="24">
        <v>16</v>
      </c>
      <c r="E20" s="37" t="s">
        <v>15</v>
      </c>
      <c r="F20" s="8" t="s">
        <v>164</v>
      </c>
      <c r="G20" s="8" t="s">
        <v>165</v>
      </c>
      <c r="H20" s="8" t="s">
        <v>166</v>
      </c>
      <c r="I20" s="39" t="s">
        <v>15</v>
      </c>
      <c r="J20" s="39" t="s">
        <v>43</v>
      </c>
      <c r="K20" s="39" t="s">
        <v>186</v>
      </c>
      <c r="L20" s="39"/>
      <c r="M20" s="40"/>
      <c r="O20" s="7" t="s">
        <v>169</v>
      </c>
      <c r="Q20" s="1">
        <f t="shared" si="0"/>
        <v>65536</v>
      </c>
      <c r="R20" s="1">
        <f t="shared" si="1"/>
        <v>0</v>
      </c>
      <c r="S20" s="1">
        <f t="shared" si="2"/>
        <v>0</v>
      </c>
      <c r="T20" s="1">
        <f t="shared" si="3"/>
        <v>0</v>
      </c>
      <c r="U20" s="1">
        <f t="shared" si="4"/>
        <v>0</v>
      </c>
      <c r="AA20" s="9" t="s">
        <v>164</v>
      </c>
      <c r="AB20" s="9" t="s">
        <v>165</v>
      </c>
      <c r="AC20" s="9" t="s">
        <v>166</v>
      </c>
      <c r="AD20" s="28" t="s">
        <v>15</v>
      </c>
      <c r="AE20" s="29" t="s">
        <v>43</v>
      </c>
      <c r="AF20" s="28" t="s">
        <v>186</v>
      </c>
      <c r="AG20" s="29"/>
      <c r="AH20"/>
    </row>
    <row r="21" spans="2:37">
      <c r="B21" s="46"/>
      <c r="C21" s="24">
        <v>17</v>
      </c>
      <c r="D21" s="24">
        <v>17</v>
      </c>
      <c r="E21" s="37" t="s">
        <v>16</v>
      </c>
      <c r="F21" s="8" t="s">
        <v>164</v>
      </c>
      <c r="G21" s="8" t="s">
        <v>210</v>
      </c>
      <c r="H21" s="8" t="s">
        <v>166</v>
      </c>
      <c r="I21" s="39" t="s">
        <v>16</v>
      </c>
      <c r="J21" s="39" t="s">
        <v>41</v>
      </c>
      <c r="K21" s="39" t="s">
        <v>187</v>
      </c>
      <c r="L21" s="39"/>
      <c r="M21" s="39"/>
      <c r="O21" s="7"/>
      <c r="Q21" s="1">
        <f t="shared" si="0"/>
        <v>131072</v>
      </c>
      <c r="R21" s="1">
        <f t="shared" si="1"/>
        <v>0</v>
      </c>
      <c r="S21" s="1">
        <f t="shared" si="2"/>
        <v>0</v>
      </c>
      <c r="T21" s="1">
        <f t="shared" si="3"/>
        <v>0</v>
      </c>
      <c r="U21" s="1">
        <f t="shared" si="4"/>
        <v>0</v>
      </c>
      <c r="AA21" s="9" t="s">
        <v>164</v>
      </c>
      <c r="AB21" s="9" t="s">
        <v>165</v>
      </c>
      <c r="AC21" s="9" t="s">
        <v>166</v>
      </c>
      <c r="AD21" s="28" t="s">
        <v>16</v>
      </c>
      <c r="AE21" s="29" t="s">
        <v>41</v>
      </c>
      <c r="AF21" s="29" t="s">
        <v>187</v>
      </c>
      <c r="AG21" s="29"/>
      <c r="AH21" s="28"/>
    </row>
    <row r="22" spans="2:37">
      <c r="B22" s="46"/>
      <c r="C22" s="24">
        <v>18</v>
      </c>
      <c r="D22" s="24">
        <v>18</v>
      </c>
      <c r="E22" s="37" t="s">
        <v>17</v>
      </c>
      <c r="F22" s="8" t="s">
        <v>164</v>
      </c>
      <c r="G22" s="8" t="s">
        <v>165</v>
      </c>
      <c r="H22" s="8" t="s">
        <v>166</v>
      </c>
      <c r="I22" s="39" t="s">
        <v>17</v>
      </c>
      <c r="J22" s="41"/>
      <c r="K22" s="41"/>
      <c r="L22" s="41"/>
      <c r="M22" s="39"/>
      <c r="O22" s="7" t="s">
        <v>158</v>
      </c>
      <c r="Q22" s="1">
        <f t="shared" si="0"/>
        <v>262144</v>
      </c>
      <c r="R22" s="1">
        <f t="shared" si="1"/>
        <v>0</v>
      </c>
      <c r="S22" s="1">
        <f t="shared" si="2"/>
        <v>0</v>
      </c>
      <c r="T22" s="1">
        <f t="shared" si="3"/>
        <v>0</v>
      </c>
      <c r="U22" s="1">
        <f t="shared" si="4"/>
        <v>0</v>
      </c>
      <c r="AA22" s="9" t="s">
        <v>164</v>
      </c>
      <c r="AB22" s="9" t="s">
        <v>165</v>
      </c>
      <c r="AC22" s="9" t="s">
        <v>166</v>
      </c>
      <c r="AD22" s="28" t="s">
        <v>17</v>
      </c>
      <c r="AE22" s="16"/>
      <c r="AF22" s="16"/>
      <c r="AG22" s="16"/>
      <c r="AH22" s="28"/>
    </row>
    <row r="23" spans="2:37">
      <c r="B23" s="46"/>
      <c r="C23" s="24">
        <v>19</v>
      </c>
      <c r="D23" s="24">
        <v>19</v>
      </c>
      <c r="E23" s="49" t="s">
        <v>243</v>
      </c>
      <c r="F23" s="8" t="s">
        <v>164</v>
      </c>
      <c r="G23" s="8" t="s">
        <v>165</v>
      </c>
      <c r="H23" s="8" t="s">
        <v>166</v>
      </c>
      <c r="I23" s="39" t="s">
        <v>127</v>
      </c>
      <c r="J23" s="39" t="s">
        <v>59</v>
      </c>
      <c r="K23" s="39" t="s">
        <v>230</v>
      </c>
      <c r="L23" s="39" t="s">
        <v>243</v>
      </c>
      <c r="M23" s="40"/>
      <c r="O23" s="7" t="s">
        <v>148</v>
      </c>
      <c r="Q23" s="1">
        <f t="shared" si="0"/>
        <v>0</v>
      </c>
      <c r="R23" s="1">
        <f t="shared" si="1"/>
        <v>0</v>
      </c>
      <c r="S23" s="1">
        <f t="shared" si="2"/>
        <v>524288</v>
      </c>
      <c r="T23" s="1">
        <f t="shared" si="3"/>
        <v>0</v>
      </c>
      <c r="U23" s="1">
        <f t="shared" si="4"/>
        <v>0</v>
      </c>
      <c r="AA23" s="9" t="s">
        <v>164</v>
      </c>
      <c r="AB23" s="9" t="s">
        <v>165</v>
      </c>
      <c r="AC23" s="9" t="s">
        <v>166</v>
      </c>
      <c r="AD23" s="28" t="s">
        <v>127</v>
      </c>
      <c r="AE23" s="28" t="s">
        <v>59</v>
      </c>
      <c r="AF23" s="28" t="s">
        <v>230</v>
      </c>
      <c r="AG23" s="28" t="s">
        <v>243</v>
      </c>
      <c r="AJ23" s="26"/>
      <c r="AK23" s="26"/>
    </row>
    <row r="24" spans="2:37">
      <c r="B24" s="46"/>
      <c r="C24" s="24">
        <v>20</v>
      </c>
      <c r="D24" s="24">
        <v>20</v>
      </c>
      <c r="E24" s="37" t="s">
        <v>244</v>
      </c>
      <c r="F24" s="8" t="s">
        <v>164</v>
      </c>
      <c r="G24" s="8" t="s">
        <v>165</v>
      </c>
      <c r="H24" s="8" t="s">
        <v>166</v>
      </c>
      <c r="I24" s="39" t="s">
        <v>128</v>
      </c>
      <c r="J24" s="39" t="s">
        <v>60</v>
      </c>
      <c r="K24" s="39" t="s">
        <v>231</v>
      </c>
      <c r="L24" s="39" t="s">
        <v>244</v>
      </c>
      <c r="M24" s="39" t="s">
        <v>50</v>
      </c>
      <c r="O24" s="7" t="str">
        <f>"                [0] = 0x"&amp;DEC2HEX(SUM(Q36:Q67),8)&amp;"U,                  /* GPIO pin [63:32]: GPIO(0) or Alternate functions */"</f>
        <v xml:space="preserve">                [0] = 0x7FC03C38U,                  /* GPIO pin [63:32]: GPIO(0) or Alternate functions */</v>
      </c>
      <c r="Q24" s="1">
        <f t="shared" si="0"/>
        <v>0</v>
      </c>
      <c r="R24" s="1">
        <f t="shared" si="1"/>
        <v>0</v>
      </c>
      <c r="S24" s="1">
        <f t="shared" si="2"/>
        <v>1048576</v>
      </c>
      <c r="T24" s="1">
        <f t="shared" si="3"/>
        <v>0</v>
      </c>
      <c r="U24" s="1">
        <f t="shared" si="4"/>
        <v>0</v>
      </c>
      <c r="AA24" s="9" t="s">
        <v>164</v>
      </c>
      <c r="AB24" s="9" t="s">
        <v>165</v>
      </c>
      <c r="AC24" s="9" t="s">
        <v>166</v>
      </c>
      <c r="AD24" s="28" t="s">
        <v>128</v>
      </c>
      <c r="AE24" s="28" t="s">
        <v>60</v>
      </c>
      <c r="AF24" s="28" t="s">
        <v>231</v>
      </c>
      <c r="AG24" s="28" t="s">
        <v>244</v>
      </c>
      <c r="AH24" s="28" t="s">
        <v>50</v>
      </c>
      <c r="AJ24" s="26"/>
      <c r="AK24" s="26"/>
    </row>
    <row r="25" spans="2:37">
      <c r="B25" s="46"/>
      <c r="C25" s="24">
        <v>21</v>
      </c>
      <c r="D25" s="24">
        <v>21</v>
      </c>
      <c r="E25" s="37" t="s">
        <v>245</v>
      </c>
      <c r="F25" s="8" t="s">
        <v>164</v>
      </c>
      <c r="G25" s="8" t="s">
        <v>165</v>
      </c>
      <c r="H25" s="8" t="s">
        <v>166</v>
      </c>
      <c r="I25" s="39" t="s">
        <v>129</v>
      </c>
      <c r="J25" s="39" t="s">
        <v>143</v>
      </c>
      <c r="K25" s="39" t="s">
        <v>232</v>
      </c>
      <c r="L25" s="39" t="s">
        <v>245</v>
      </c>
      <c r="M25" s="39" t="s">
        <v>52</v>
      </c>
      <c r="O25" s="7" t="str">
        <f>"                [1] = 0x"&amp;DEC2HEX(SUM(R36:R67),8)&amp;"U,                  /* GPIO pin [63:32]: GPIO(0) or Alternate functions */"</f>
        <v xml:space="preserve">                [1] = 0xF03FFFF8U,                  /* GPIO pin [63:32]: GPIO(0) or Alternate functions */</v>
      </c>
      <c r="Q25" s="1">
        <f t="shared" si="0"/>
        <v>0</v>
      </c>
      <c r="R25" s="1">
        <f t="shared" si="1"/>
        <v>0</v>
      </c>
      <c r="S25" s="1">
        <f t="shared" si="2"/>
        <v>2097152</v>
      </c>
      <c r="T25" s="1">
        <f t="shared" si="3"/>
        <v>0</v>
      </c>
      <c r="U25" s="1">
        <f t="shared" si="4"/>
        <v>0</v>
      </c>
      <c r="AA25" s="9" t="s">
        <v>164</v>
      </c>
      <c r="AB25" s="9" t="s">
        <v>165</v>
      </c>
      <c r="AC25" s="9" t="s">
        <v>166</v>
      </c>
      <c r="AD25" s="28" t="s">
        <v>129</v>
      </c>
      <c r="AE25" s="28" t="s">
        <v>143</v>
      </c>
      <c r="AF25" s="28" t="s">
        <v>232</v>
      </c>
      <c r="AG25" s="28" t="s">
        <v>245</v>
      </c>
      <c r="AH25" s="29" t="s">
        <v>52</v>
      </c>
      <c r="AJ25" s="26"/>
      <c r="AK25" s="26"/>
    </row>
    <row r="26" spans="2:37">
      <c r="B26" s="46"/>
      <c r="C26" s="24">
        <v>22</v>
      </c>
      <c r="D26" s="24">
        <v>22</v>
      </c>
      <c r="E26" s="37" t="s">
        <v>246</v>
      </c>
      <c r="F26" s="8" t="s">
        <v>164</v>
      </c>
      <c r="G26" s="8" t="s">
        <v>165</v>
      </c>
      <c r="H26" s="8" t="s">
        <v>166</v>
      </c>
      <c r="I26" s="39" t="s">
        <v>130</v>
      </c>
      <c r="J26" s="39" t="s">
        <v>144</v>
      </c>
      <c r="K26" s="39" t="s">
        <v>233</v>
      </c>
      <c r="L26" s="39" t="s">
        <v>246</v>
      </c>
      <c r="M26" s="39"/>
      <c r="O26" s="7" t="str">
        <f>"                [2] = 0x"&amp;DEC2HEX(SUM(S36:S67),8)&amp;"U,                  /* GPIO pin [63:32]: GPIO(0) or Alternate functions */"</f>
        <v xml:space="preserve">                [2] = 0x0FC00007U,                  /* GPIO pin [63:32]: GPIO(0) or Alternate functions */</v>
      </c>
      <c r="Q26" s="1">
        <f t="shared" si="0"/>
        <v>0</v>
      </c>
      <c r="R26" s="1">
        <f t="shared" si="1"/>
        <v>0</v>
      </c>
      <c r="S26" s="1">
        <f t="shared" si="2"/>
        <v>4194304</v>
      </c>
      <c r="T26" s="1">
        <f t="shared" si="3"/>
        <v>0</v>
      </c>
      <c r="U26" s="1">
        <f t="shared" si="4"/>
        <v>0</v>
      </c>
      <c r="AA26" s="9" t="s">
        <v>164</v>
      </c>
      <c r="AB26" s="9" t="s">
        <v>165</v>
      </c>
      <c r="AC26" s="9" t="s">
        <v>166</v>
      </c>
      <c r="AD26" s="28" t="s">
        <v>130</v>
      </c>
      <c r="AE26" s="28" t="s">
        <v>144</v>
      </c>
      <c r="AF26" s="28" t="s">
        <v>233</v>
      </c>
      <c r="AG26" s="28" t="s">
        <v>246</v>
      </c>
      <c r="AH26" s="28"/>
      <c r="AJ26" s="26"/>
      <c r="AK26" s="26"/>
    </row>
    <row r="27" spans="2:37">
      <c r="B27" s="46"/>
      <c r="C27" s="24">
        <v>23</v>
      </c>
      <c r="D27" s="24">
        <v>23</v>
      </c>
      <c r="E27" s="37" t="s">
        <v>247</v>
      </c>
      <c r="F27" s="8" t="s">
        <v>164</v>
      </c>
      <c r="G27" s="8" t="s">
        <v>165</v>
      </c>
      <c r="H27" s="8" t="s">
        <v>166</v>
      </c>
      <c r="I27" s="39" t="s">
        <v>131</v>
      </c>
      <c r="J27" s="39" t="s">
        <v>11</v>
      </c>
      <c r="K27" s="39"/>
      <c r="L27" s="39" t="s">
        <v>247</v>
      </c>
      <c r="M27" s="39"/>
      <c r="O27" s="7" t="s">
        <v>149</v>
      </c>
      <c r="Q27" s="1">
        <f t="shared" si="0"/>
        <v>0</v>
      </c>
      <c r="R27" s="1">
        <f t="shared" si="1"/>
        <v>0</v>
      </c>
      <c r="S27" s="1">
        <f t="shared" si="2"/>
        <v>8388608</v>
      </c>
      <c r="T27" s="1">
        <f t="shared" si="3"/>
        <v>0</v>
      </c>
      <c r="U27" s="1">
        <f t="shared" si="4"/>
        <v>0</v>
      </c>
      <c r="AA27" s="9" t="s">
        <v>164</v>
      </c>
      <c r="AB27" s="9" t="s">
        <v>165</v>
      </c>
      <c r="AC27" s="9" t="s">
        <v>166</v>
      </c>
      <c r="AD27" s="28" t="s">
        <v>131</v>
      </c>
      <c r="AE27" s="28" t="s">
        <v>11</v>
      </c>
      <c r="AF27" s="28"/>
      <c r="AG27" s="28" t="s">
        <v>247</v>
      </c>
      <c r="AH27" s="28"/>
      <c r="AJ27" s="26"/>
      <c r="AK27" s="26"/>
    </row>
    <row r="28" spans="2:37">
      <c r="B28" s="46"/>
      <c r="C28" s="24">
        <v>24</v>
      </c>
      <c r="D28" s="24">
        <v>24</v>
      </c>
      <c r="E28" s="37" t="s">
        <v>248</v>
      </c>
      <c r="F28" s="8" t="s">
        <v>164</v>
      </c>
      <c r="G28" s="8" t="s">
        <v>165</v>
      </c>
      <c r="H28" s="8" t="s">
        <v>166</v>
      </c>
      <c r="I28" s="39" t="s">
        <v>132</v>
      </c>
      <c r="J28" s="39" t="s">
        <v>57</v>
      </c>
      <c r="K28" s="39" t="s">
        <v>234</v>
      </c>
      <c r="L28" s="39" t="s">
        <v>248</v>
      </c>
      <c r="M28" s="39"/>
      <c r="O28" s="7" t="str">
        <f>"            .PinIoTypeRegVal = 0x"&amp;DEC2HEX(SUM(T36:T67),8)&amp;"U,         /* GPIO pin [63:32]: Input(0) or Output(1) pin */"</f>
        <v xml:space="preserve">            .PinIoTypeRegVal = 0x00000000U,         /* GPIO pin [63:32]: Input(0) or Output(1) pin */</v>
      </c>
      <c r="Q28" s="1">
        <f t="shared" si="0"/>
        <v>0</v>
      </c>
      <c r="R28" s="1">
        <f t="shared" si="1"/>
        <v>0</v>
      </c>
      <c r="S28" s="1">
        <f t="shared" si="2"/>
        <v>16777216</v>
      </c>
      <c r="T28" s="1">
        <f t="shared" si="3"/>
        <v>0</v>
      </c>
      <c r="U28" s="1">
        <f t="shared" si="4"/>
        <v>0</v>
      </c>
      <c r="AA28" s="9" t="s">
        <v>164</v>
      </c>
      <c r="AB28" s="9" t="s">
        <v>165</v>
      </c>
      <c r="AC28" s="9" t="s">
        <v>166</v>
      </c>
      <c r="AD28" s="28" t="s">
        <v>132</v>
      </c>
      <c r="AE28" s="29" t="s">
        <v>57</v>
      </c>
      <c r="AF28" s="28" t="s">
        <v>234</v>
      </c>
      <c r="AG28" s="28" t="s">
        <v>248</v>
      </c>
      <c r="AH28" s="28"/>
      <c r="AJ28" s="26"/>
      <c r="AK28" s="26"/>
    </row>
    <row r="29" spans="2:37">
      <c r="B29" s="46"/>
      <c r="C29" s="24">
        <v>25</v>
      </c>
      <c r="D29" s="24">
        <v>25</v>
      </c>
      <c r="E29" s="37" t="s">
        <v>249</v>
      </c>
      <c r="F29" s="8" t="s">
        <v>164</v>
      </c>
      <c r="G29" s="8" t="s">
        <v>165</v>
      </c>
      <c r="H29" s="8" t="s">
        <v>166</v>
      </c>
      <c r="I29" s="39" t="s">
        <v>133</v>
      </c>
      <c r="J29" s="39" t="s">
        <v>58</v>
      </c>
      <c r="K29" s="39" t="s">
        <v>235</v>
      </c>
      <c r="L29" s="39" t="s">
        <v>249</v>
      </c>
      <c r="M29" s="39"/>
      <c r="O29" s="7" t="s">
        <v>159</v>
      </c>
      <c r="Q29" s="1">
        <f t="shared" si="0"/>
        <v>0</v>
      </c>
      <c r="R29" s="1">
        <f t="shared" si="1"/>
        <v>0</v>
      </c>
      <c r="S29" s="1">
        <f t="shared" si="2"/>
        <v>33554432</v>
      </c>
      <c r="T29" s="1">
        <f t="shared" si="3"/>
        <v>0</v>
      </c>
      <c r="U29" s="1">
        <f t="shared" si="4"/>
        <v>0</v>
      </c>
      <c r="AA29" s="9" t="s">
        <v>164</v>
      </c>
      <c r="AB29" s="9" t="s">
        <v>165</v>
      </c>
      <c r="AC29" s="9" t="s">
        <v>166</v>
      </c>
      <c r="AD29" s="28" t="s">
        <v>133</v>
      </c>
      <c r="AE29" s="29" t="s">
        <v>58</v>
      </c>
      <c r="AF29" s="28" t="s">
        <v>235</v>
      </c>
      <c r="AG29" s="28" t="s">
        <v>249</v>
      </c>
      <c r="AH29" s="28"/>
      <c r="AJ29" s="26"/>
      <c r="AK29" s="26"/>
    </row>
    <row r="30" spans="2:37">
      <c r="B30" s="46"/>
      <c r="C30" s="24">
        <v>26</v>
      </c>
      <c r="D30" s="24">
        <v>26</v>
      </c>
      <c r="E30" s="37" t="s">
        <v>250</v>
      </c>
      <c r="F30" s="8" t="s">
        <v>164</v>
      </c>
      <c r="G30" s="8" t="s">
        <v>165</v>
      </c>
      <c r="H30" s="8" t="s">
        <v>166</v>
      </c>
      <c r="I30" s="39" t="s">
        <v>134</v>
      </c>
      <c r="J30" s="40"/>
      <c r="K30" s="39"/>
      <c r="L30" s="39" t="s">
        <v>250</v>
      </c>
      <c r="M30" s="39"/>
      <c r="O30" s="7" t="str">
        <f>"            .PinStateRegVal =  0x"&amp;DEC2HEX(SUM(U36:U67),8)&amp;"U,         /* GPIO pin [63:32]: Low(0) or High(1) pin state */"</f>
        <v xml:space="preserve">            .PinStateRegVal =  0x00000000U,         /* GPIO pin [63:32]: Low(0) or High(1) pin state */</v>
      </c>
      <c r="Q30" s="1">
        <f t="shared" si="0"/>
        <v>0</v>
      </c>
      <c r="R30" s="1">
        <f t="shared" si="1"/>
        <v>0</v>
      </c>
      <c r="S30" s="1">
        <f t="shared" si="2"/>
        <v>67108864</v>
      </c>
      <c r="T30" s="1">
        <f t="shared" si="3"/>
        <v>0</v>
      </c>
      <c r="U30" s="1">
        <f t="shared" si="4"/>
        <v>0</v>
      </c>
      <c r="AA30" s="9" t="s">
        <v>164</v>
      </c>
      <c r="AB30" s="9" t="s">
        <v>165</v>
      </c>
      <c r="AC30" s="9" t="s">
        <v>166</v>
      </c>
      <c r="AD30" s="28" t="s">
        <v>134</v>
      </c>
      <c r="AF30" s="28"/>
      <c r="AG30" s="28" t="s">
        <v>250</v>
      </c>
      <c r="AH30" s="29"/>
      <c r="AJ30" s="26"/>
      <c r="AK30" s="26"/>
    </row>
    <row r="31" spans="2:37">
      <c r="B31" s="46"/>
      <c r="C31" s="24">
        <v>27</v>
      </c>
      <c r="D31" s="24">
        <v>27</v>
      </c>
      <c r="E31" s="37" t="s">
        <v>251</v>
      </c>
      <c r="F31" s="8" t="s">
        <v>164</v>
      </c>
      <c r="G31" s="8" t="s">
        <v>165</v>
      </c>
      <c r="H31" s="8" t="s">
        <v>166</v>
      </c>
      <c r="I31" s="39" t="s">
        <v>135</v>
      </c>
      <c r="J31" s="39" t="s">
        <v>40</v>
      </c>
      <c r="K31" s="39"/>
      <c r="L31" s="39" t="s">
        <v>251</v>
      </c>
      <c r="M31" s="39"/>
      <c r="O31" s="7" t="s">
        <v>208</v>
      </c>
      <c r="Q31" s="1">
        <f t="shared" si="0"/>
        <v>0</v>
      </c>
      <c r="R31" s="1">
        <f t="shared" si="1"/>
        <v>0</v>
      </c>
      <c r="S31" s="1">
        <f t="shared" si="2"/>
        <v>134217728</v>
      </c>
      <c r="T31" s="1">
        <f t="shared" si="3"/>
        <v>0</v>
      </c>
      <c r="U31" s="1">
        <f t="shared" si="4"/>
        <v>0</v>
      </c>
      <c r="AA31" s="9" t="s">
        <v>164</v>
      </c>
      <c r="AB31" s="9" t="s">
        <v>165</v>
      </c>
      <c r="AC31" s="9" t="s">
        <v>166</v>
      </c>
      <c r="AD31" s="28" t="s">
        <v>135</v>
      </c>
      <c r="AE31" s="28" t="s">
        <v>40</v>
      </c>
      <c r="AF31" s="28"/>
      <c r="AG31" s="28" t="s">
        <v>251</v>
      </c>
      <c r="AH31" s="29"/>
      <c r="AJ31" s="26"/>
      <c r="AK31" s="26"/>
    </row>
    <row r="32" spans="2:37">
      <c r="B32" s="46"/>
      <c r="C32" s="24">
        <v>28</v>
      </c>
      <c r="D32" s="24">
        <v>28</v>
      </c>
      <c r="E32" s="37" t="s">
        <v>252</v>
      </c>
      <c r="F32" s="8" t="s">
        <v>164</v>
      </c>
      <c r="G32" s="8" t="s">
        <v>165</v>
      </c>
      <c r="H32" s="8" t="s">
        <v>166</v>
      </c>
      <c r="I32" s="39" t="s">
        <v>136</v>
      </c>
      <c r="J32" s="39" t="s">
        <v>42</v>
      </c>
      <c r="K32" s="39" t="s">
        <v>236</v>
      </c>
      <c r="L32" s="39" t="s">
        <v>252</v>
      </c>
      <c r="M32" s="40"/>
      <c r="O32" s="7" t="s">
        <v>209</v>
      </c>
      <c r="Q32" s="1">
        <f t="shared" si="0"/>
        <v>0</v>
      </c>
      <c r="R32" s="1">
        <f t="shared" si="1"/>
        <v>0</v>
      </c>
      <c r="S32" s="1">
        <f t="shared" si="2"/>
        <v>268435456</v>
      </c>
      <c r="T32" s="1">
        <f t="shared" si="3"/>
        <v>0</v>
      </c>
      <c r="U32" s="1">
        <f t="shared" si="4"/>
        <v>0</v>
      </c>
      <c r="AA32" s="9" t="s">
        <v>164</v>
      </c>
      <c r="AB32" s="9" t="s">
        <v>165</v>
      </c>
      <c r="AC32" s="9" t="s">
        <v>166</v>
      </c>
      <c r="AD32" s="28" t="s">
        <v>136</v>
      </c>
      <c r="AE32" s="28" t="s">
        <v>42</v>
      </c>
      <c r="AF32" s="28" t="s">
        <v>236</v>
      </c>
      <c r="AG32" s="28" t="s">
        <v>252</v>
      </c>
      <c r="AJ32" s="26"/>
      <c r="AK32" s="26"/>
    </row>
    <row r="33" spans="2:37">
      <c r="B33" s="46"/>
      <c r="C33" s="24">
        <v>29</v>
      </c>
      <c r="D33" s="24">
        <v>29</v>
      </c>
      <c r="E33" s="37" t="s">
        <v>253</v>
      </c>
      <c r="F33" s="8" t="s">
        <v>164</v>
      </c>
      <c r="G33" s="8" t="s">
        <v>165</v>
      </c>
      <c r="H33" s="8" t="s">
        <v>166</v>
      </c>
      <c r="I33" s="39" t="s">
        <v>137</v>
      </c>
      <c r="J33" s="39" t="s">
        <v>44</v>
      </c>
      <c r="K33" s="39" t="s">
        <v>237</v>
      </c>
      <c r="L33" s="39" t="s">
        <v>253</v>
      </c>
      <c r="M33" s="42" t="s">
        <v>84</v>
      </c>
      <c r="O33" s="7" t="s">
        <v>153</v>
      </c>
      <c r="Q33" s="1">
        <f t="shared" si="0"/>
        <v>0</v>
      </c>
      <c r="R33" s="1">
        <f t="shared" si="1"/>
        <v>0</v>
      </c>
      <c r="S33" s="1">
        <f t="shared" si="2"/>
        <v>536870912</v>
      </c>
      <c r="T33" s="1">
        <f t="shared" si="3"/>
        <v>0</v>
      </c>
      <c r="U33" s="1">
        <f t="shared" si="4"/>
        <v>0</v>
      </c>
      <c r="AA33" s="9" t="s">
        <v>164</v>
      </c>
      <c r="AB33" s="9" t="s">
        <v>165</v>
      </c>
      <c r="AC33" s="9" t="s">
        <v>166</v>
      </c>
      <c r="AD33" s="28" t="s">
        <v>137</v>
      </c>
      <c r="AE33" s="28" t="s">
        <v>44</v>
      </c>
      <c r="AF33" s="28" t="s">
        <v>237</v>
      </c>
      <c r="AG33" s="28" t="s">
        <v>253</v>
      </c>
      <c r="AH33" s="30" t="s">
        <v>84</v>
      </c>
      <c r="AJ33" s="26"/>
      <c r="AK33" s="26"/>
    </row>
    <row r="34" spans="2:37">
      <c r="B34" s="46"/>
      <c r="C34" s="24">
        <v>30</v>
      </c>
      <c r="D34" s="24">
        <v>30</v>
      </c>
      <c r="E34" s="37" t="s">
        <v>254</v>
      </c>
      <c r="F34" s="8" t="s">
        <v>164</v>
      </c>
      <c r="G34" s="8" t="s">
        <v>165</v>
      </c>
      <c r="H34" s="8" t="s">
        <v>166</v>
      </c>
      <c r="I34" s="39" t="s">
        <v>138</v>
      </c>
      <c r="J34" s="39" t="s">
        <v>46</v>
      </c>
      <c r="K34" s="39" t="s">
        <v>238</v>
      </c>
      <c r="L34" s="39" t="s">
        <v>254</v>
      </c>
      <c r="M34" s="42" t="s">
        <v>85</v>
      </c>
      <c r="O34" s="7" t="s">
        <v>154</v>
      </c>
      <c r="Q34" s="1">
        <f t="shared" si="0"/>
        <v>0</v>
      </c>
      <c r="R34" s="1">
        <f t="shared" si="1"/>
        <v>0</v>
      </c>
      <c r="S34" s="1">
        <f t="shared" si="2"/>
        <v>1073741824</v>
      </c>
      <c r="T34" s="1">
        <f t="shared" si="3"/>
        <v>0</v>
      </c>
      <c r="U34" s="1">
        <f t="shared" si="4"/>
        <v>0</v>
      </c>
      <c r="AA34" s="9" t="s">
        <v>164</v>
      </c>
      <c r="AB34" s="9" t="s">
        <v>165</v>
      </c>
      <c r="AC34" s="9" t="s">
        <v>166</v>
      </c>
      <c r="AD34" s="28" t="s">
        <v>138</v>
      </c>
      <c r="AE34" s="28" t="s">
        <v>46</v>
      </c>
      <c r="AF34" s="28" t="s">
        <v>238</v>
      </c>
      <c r="AG34" s="28" t="s">
        <v>254</v>
      </c>
      <c r="AH34" s="30" t="s">
        <v>85</v>
      </c>
      <c r="AJ34" s="26"/>
      <c r="AK34" s="26"/>
    </row>
    <row r="35" spans="2:37" ht="24" customHeight="1">
      <c r="B35" s="46"/>
      <c r="C35" s="24">
        <v>31</v>
      </c>
      <c r="D35" s="24">
        <v>31</v>
      </c>
      <c r="E35" s="37" t="s">
        <v>255</v>
      </c>
      <c r="F35" s="8" t="s">
        <v>164</v>
      </c>
      <c r="G35" s="8" t="s">
        <v>165</v>
      </c>
      <c r="H35" s="8" t="s">
        <v>166</v>
      </c>
      <c r="I35" s="39" t="s">
        <v>139</v>
      </c>
      <c r="J35" s="39" t="s">
        <v>54</v>
      </c>
      <c r="K35" s="39" t="s">
        <v>239</v>
      </c>
      <c r="L35" s="39" t="s">
        <v>255</v>
      </c>
      <c r="M35" s="39" t="s">
        <v>224</v>
      </c>
      <c r="O35" s="7" t="s">
        <v>155</v>
      </c>
      <c r="Q35" s="1">
        <f t="shared" si="0"/>
        <v>0</v>
      </c>
      <c r="R35" s="1">
        <f t="shared" si="1"/>
        <v>0</v>
      </c>
      <c r="S35" s="1">
        <f t="shared" si="2"/>
        <v>2147483648</v>
      </c>
      <c r="T35" s="1">
        <f t="shared" si="3"/>
        <v>0</v>
      </c>
      <c r="U35" s="1">
        <f t="shared" si="4"/>
        <v>0</v>
      </c>
      <c r="V35" s="1" t="str">
        <f>DEC2HEX(SUM(Q4:Q35),8)</f>
        <v>0007EFFF</v>
      </c>
      <c r="W35" s="1" t="str">
        <f>DEC2HEX(SUM(R4:R35),8)</f>
        <v>00000000</v>
      </c>
      <c r="X35" s="1" t="str">
        <f>DEC2HEX(SUM(S4:S35),8)</f>
        <v>FFF80000</v>
      </c>
      <c r="Y35" s="1" t="str">
        <f>DEC2HEX(SUM(T4:T35),8)</f>
        <v>00001000</v>
      </c>
      <c r="Z35" s="1" t="str">
        <f>DEC2HEX(SUM(U4:U35),8)</f>
        <v>00000000</v>
      </c>
      <c r="AA35" s="9" t="s">
        <v>164</v>
      </c>
      <c r="AB35" s="9" t="s">
        <v>165</v>
      </c>
      <c r="AC35" s="9" t="s">
        <v>166</v>
      </c>
      <c r="AD35" s="28" t="s">
        <v>139</v>
      </c>
      <c r="AE35" s="28" t="s">
        <v>54</v>
      </c>
      <c r="AF35" s="28" t="s">
        <v>239</v>
      </c>
      <c r="AG35" s="28" t="s">
        <v>255</v>
      </c>
      <c r="AH35" s="28" t="s">
        <v>224</v>
      </c>
      <c r="AJ35" s="26"/>
      <c r="AK35" s="26"/>
    </row>
    <row r="36" spans="2:37">
      <c r="B36" s="47" t="s">
        <v>172</v>
      </c>
      <c r="C36" s="25">
        <v>0</v>
      </c>
      <c r="D36" s="25">
        <v>32</v>
      </c>
      <c r="E36" s="37" t="s">
        <v>256</v>
      </c>
      <c r="F36" s="8" t="s">
        <v>164</v>
      </c>
      <c r="G36" s="8" t="s">
        <v>165</v>
      </c>
      <c r="H36" s="8" t="s">
        <v>166</v>
      </c>
      <c r="I36" s="39" t="s">
        <v>140</v>
      </c>
      <c r="J36" s="39" t="s">
        <v>59</v>
      </c>
      <c r="K36" s="39" t="s">
        <v>240</v>
      </c>
      <c r="L36" s="39" t="s">
        <v>256</v>
      </c>
      <c r="M36" s="40"/>
      <c r="O36" s="7" t="s">
        <v>156</v>
      </c>
      <c r="Q36" s="1">
        <f t="shared" ref="Q36:Q67" si="5">IF(E36=I36,2^C36,IF(E36=J36,0,IF(E36=K36,2^C36,IF(E36=L36,0,IF(E36=M36,2^C36,0)))))</f>
        <v>0</v>
      </c>
      <c r="R36" s="1">
        <f t="shared" ref="R36:R67" si="6">IF(E36=I36,0,IF(E36=J36,2^C36,IF(E36=K36,2^C36,IF(E36=L36,0,IF(E36=M36,0,0)))))</f>
        <v>0</v>
      </c>
      <c r="S36" s="1">
        <f t="shared" ref="S36:S67" si="7">IF(E36=I36,0,IF(E36=J36,0,IF(E36=K36,0,IF(E36=L36,2^C36,IF(E36=M36,2^C36,0)))))</f>
        <v>1</v>
      </c>
      <c r="T36" s="1">
        <f t="shared" ref="T36:T67" si="8">IF(OR(E36=G36,E36=H36),2^C36,0)</f>
        <v>0</v>
      </c>
      <c r="U36" s="1">
        <f t="shared" ref="U36:U67" si="9">IF(E36=H36,2^C36,0)</f>
        <v>0</v>
      </c>
      <c r="AA36" s="9" t="s">
        <v>164</v>
      </c>
      <c r="AB36" s="9" t="s">
        <v>165</v>
      </c>
      <c r="AC36" s="9" t="s">
        <v>166</v>
      </c>
      <c r="AD36" s="28" t="s">
        <v>140</v>
      </c>
      <c r="AE36" s="28" t="s">
        <v>59</v>
      </c>
      <c r="AF36" s="28" t="s">
        <v>240</v>
      </c>
      <c r="AG36" s="28" t="s">
        <v>256</v>
      </c>
      <c r="AJ36" s="26"/>
      <c r="AK36" s="26"/>
    </row>
    <row r="37" spans="2:37">
      <c r="B37" s="47"/>
      <c r="C37" s="25">
        <v>1</v>
      </c>
      <c r="D37" s="25">
        <v>33</v>
      </c>
      <c r="E37" s="37" t="s">
        <v>257</v>
      </c>
      <c r="F37" s="8" t="s">
        <v>164</v>
      </c>
      <c r="G37" s="8" t="s">
        <v>165</v>
      </c>
      <c r="H37" s="8" t="s">
        <v>166</v>
      </c>
      <c r="I37" s="39" t="s">
        <v>141</v>
      </c>
      <c r="J37" s="39" t="s">
        <v>60</v>
      </c>
      <c r="K37" s="39" t="s">
        <v>241</v>
      </c>
      <c r="L37" s="39" t="s">
        <v>257</v>
      </c>
      <c r="M37" s="39"/>
      <c r="O37" s="7" t="s">
        <v>157</v>
      </c>
      <c r="Q37" s="1">
        <f t="shared" si="5"/>
        <v>0</v>
      </c>
      <c r="R37" s="1">
        <f t="shared" si="6"/>
        <v>0</v>
      </c>
      <c r="S37" s="1">
        <f t="shared" si="7"/>
        <v>2</v>
      </c>
      <c r="T37" s="1">
        <f t="shared" si="8"/>
        <v>0</v>
      </c>
      <c r="U37" s="1">
        <f t="shared" si="9"/>
        <v>0</v>
      </c>
      <c r="AA37" s="9" t="s">
        <v>164</v>
      </c>
      <c r="AB37" s="9" t="s">
        <v>165</v>
      </c>
      <c r="AC37" s="9" t="s">
        <v>166</v>
      </c>
      <c r="AD37" s="28" t="s">
        <v>141</v>
      </c>
      <c r="AE37" s="28" t="s">
        <v>60</v>
      </c>
      <c r="AF37" s="28" t="s">
        <v>241</v>
      </c>
      <c r="AG37" s="28" t="s">
        <v>257</v>
      </c>
      <c r="AH37" s="28"/>
      <c r="AJ37" s="26"/>
      <c r="AK37" s="26"/>
    </row>
    <row r="38" spans="2:37">
      <c r="B38" s="47"/>
      <c r="C38" s="25">
        <v>2</v>
      </c>
      <c r="D38" s="25">
        <v>34</v>
      </c>
      <c r="E38" s="37" t="s">
        <v>258</v>
      </c>
      <c r="F38" s="8" t="s">
        <v>164</v>
      </c>
      <c r="G38" s="8" t="s">
        <v>165</v>
      </c>
      <c r="H38" s="8" t="s">
        <v>166</v>
      </c>
      <c r="I38" s="39" t="s">
        <v>142</v>
      </c>
      <c r="J38" s="39"/>
      <c r="K38" s="39" t="s">
        <v>242</v>
      </c>
      <c r="L38" s="39" t="s">
        <v>258</v>
      </c>
      <c r="M38" s="40"/>
      <c r="O38" s="7"/>
      <c r="Q38" s="1">
        <f t="shared" si="5"/>
        <v>0</v>
      </c>
      <c r="R38" s="1">
        <f t="shared" si="6"/>
        <v>0</v>
      </c>
      <c r="S38" s="1">
        <f t="shared" si="7"/>
        <v>4</v>
      </c>
      <c r="T38" s="1">
        <f t="shared" si="8"/>
        <v>0</v>
      </c>
      <c r="U38" s="1">
        <f t="shared" si="9"/>
        <v>0</v>
      </c>
      <c r="AA38" s="9" t="s">
        <v>164</v>
      </c>
      <c r="AB38" s="9" t="s">
        <v>165</v>
      </c>
      <c r="AC38" s="9" t="s">
        <v>166</v>
      </c>
      <c r="AD38" s="28" t="s">
        <v>142</v>
      </c>
      <c r="AE38" s="28"/>
      <c r="AF38" s="28" t="s">
        <v>242</v>
      </c>
      <c r="AG38" s="28" t="s">
        <v>258</v>
      </c>
      <c r="AJ38" s="26"/>
      <c r="AK38" s="26"/>
    </row>
    <row r="39" spans="2:37">
      <c r="B39" s="47"/>
      <c r="C39" s="25">
        <v>3</v>
      </c>
      <c r="D39" s="25">
        <v>35</v>
      </c>
      <c r="E39" s="37" t="s">
        <v>241</v>
      </c>
      <c r="F39" s="8" t="s">
        <v>164</v>
      </c>
      <c r="G39" s="8" t="s">
        <v>165</v>
      </c>
      <c r="H39" s="8" t="s">
        <v>166</v>
      </c>
      <c r="I39" s="39" t="s">
        <v>229</v>
      </c>
      <c r="J39" s="39" t="s">
        <v>48</v>
      </c>
      <c r="K39" s="39" t="s">
        <v>241</v>
      </c>
      <c r="L39" s="39" t="s">
        <v>259</v>
      </c>
      <c r="M39" s="43" t="s">
        <v>67</v>
      </c>
      <c r="O39" s="7" t="s">
        <v>160</v>
      </c>
      <c r="Q39" s="1">
        <f t="shared" si="5"/>
        <v>8</v>
      </c>
      <c r="R39" s="1">
        <f t="shared" si="6"/>
        <v>8</v>
      </c>
      <c r="S39" s="1">
        <f t="shared" si="7"/>
        <v>0</v>
      </c>
      <c r="T39" s="1">
        <f t="shared" si="8"/>
        <v>0</v>
      </c>
      <c r="U39" s="1">
        <f t="shared" si="9"/>
        <v>0</v>
      </c>
      <c r="AA39" s="9" t="s">
        <v>164</v>
      </c>
      <c r="AB39" s="9" t="s">
        <v>165</v>
      </c>
      <c r="AC39" s="9" t="s">
        <v>166</v>
      </c>
      <c r="AD39" s="28" t="s">
        <v>229</v>
      </c>
      <c r="AE39" s="28" t="s">
        <v>48</v>
      </c>
      <c r="AF39" s="28" t="s">
        <v>241</v>
      </c>
      <c r="AG39" s="28" t="s">
        <v>259</v>
      </c>
      <c r="AH39" s="31" t="s">
        <v>67</v>
      </c>
      <c r="AJ39" s="26"/>
      <c r="AK39" s="26"/>
    </row>
    <row r="40" spans="2:37">
      <c r="B40" s="47"/>
      <c r="C40" s="25">
        <v>4</v>
      </c>
      <c r="D40" s="25">
        <v>36</v>
      </c>
      <c r="E40" s="37" t="s">
        <v>86</v>
      </c>
      <c r="F40" s="8" t="s">
        <v>164</v>
      </c>
      <c r="G40" s="8" t="s">
        <v>165</v>
      </c>
      <c r="H40" s="8" t="s">
        <v>166</v>
      </c>
      <c r="I40" s="39" t="s">
        <v>50</v>
      </c>
      <c r="J40" s="39" t="s">
        <v>87</v>
      </c>
      <c r="K40" s="39" t="s">
        <v>86</v>
      </c>
      <c r="L40" s="40"/>
      <c r="M40" s="39"/>
      <c r="O40" s="7" t="s">
        <v>148</v>
      </c>
      <c r="Q40" s="1">
        <f t="shared" si="5"/>
        <v>16</v>
      </c>
      <c r="R40" s="1">
        <f t="shared" si="6"/>
        <v>16</v>
      </c>
      <c r="S40" s="1">
        <f t="shared" si="7"/>
        <v>0</v>
      </c>
      <c r="T40" s="1">
        <f t="shared" si="8"/>
        <v>0</v>
      </c>
      <c r="U40" s="1">
        <f t="shared" si="9"/>
        <v>0</v>
      </c>
      <c r="AA40" s="9" t="s">
        <v>164</v>
      </c>
      <c r="AB40" s="9" t="s">
        <v>165</v>
      </c>
      <c r="AC40" s="9" t="s">
        <v>166</v>
      </c>
      <c r="AD40" s="28" t="s">
        <v>50</v>
      </c>
      <c r="AE40" s="29" t="s">
        <v>87</v>
      </c>
      <c r="AF40" s="29" t="s">
        <v>86</v>
      </c>
      <c r="AG40"/>
      <c r="AH40" s="29"/>
    </row>
    <row r="41" spans="2:37">
      <c r="B41" s="47"/>
      <c r="C41" s="25">
        <v>5</v>
      </c>
      <c r="D41" s="25">
        <v>37</v>
      </c>
      <c r="E41" s="37" t="s">
        <v>92</v>
      </c>
      <c r="F41" s="8" t="s">
        <v>164</v>
      </c>
      <c r="G41" s="8" t="s">
        <v>165</v>
      </c>
      <c r="H41" s="8" t="s">
        <v>166</v>
      </c>
      <c r="I41" s="39" t="s">
        <v>52</v>
      </c>
      <c r="J41" s="39" t="s">
        <v>93</v>
      </c>
      <c r="K41" s="39" t="s">
        <v>92</v>
      </c>
      <c r="L41" s="39"/>
      <c r="M41" s="39"/>
      <c r="O41" s="7" t="str">
        <f>"                [0] = 0x"&amp;DEC2HEX(SUM(Q68:Q89),8)&amp;"U,                  /* GPIO pin [95:64]: GPIO(0) or Alternate functions */"</f>
        <v xml:space="preserve">                [0] = 0x003984FBU,                  /* GPIO pin [95:64]: GPIO(0) or Alternate functions */</v>
      </c>
      <c r="Q41" s="1">
        <f t="shared" si="5"/>
        <v>32</v>
      </c>
      <c r="R41" s="1">
        <f t="shared" si="6"/>
        <v>32</v>
      </c>
      <c r="S41" s="1">
        <f t="shared" si="7"/>
        <v>0</v>
      </c>
      <c r="T41" s="1">
        <f t="shared" si="8"/>
        <v>0</v>
      </c>
      <c r="U41" s="1">
        <f t="shared" si="9"/>
        <v>0</v>
      </c>
      <c r="AA41" s="9" t="s">
        <v>164</v>
      </c>
      <c r="AB41" s="9" t="s">
        <v>165</v>
      </c>
      <c r="AC41" s="9" t="s">
        <v>166</v>
      </c>
      <c r="AD41" s="29" t="s">
        <v>52</v>
      </c>
      <c r="AE41" s="29" t="s">
        <v>93</v>
      </c>
      <c r="AF41" s="29" t="s">
        <v>92</v>
      </c>
      <c r="AG41" s="28"/>
      <c r="AH41" s="29"/>
    </row>
    <row r="42" spans="2:37">
      <c r="B42" s="47"/>
      <c r="C42" s="25">
        <v>6</v>
      </c>
      <c r="D42" s="25">
        <v>38</v>
      </c>
      <c r="E42" s="37" t="s">
        <v>88</v>
      </c>
      <c r="F42" s="8" t="s">
        <v>164</v>
      </c>
      <c r="G42" s="8" t="s">
        <v>165</v>
      </c>
      <c r="H42" s="8" t="s">
        <v>166</v>
      </c>
      <c r="I42" s="40"/>
      <c r="J42" s="39" t="s">
        <v>88</v>
      </c>
      <c r="K42" s="39"/>
      <c r="L42" s="39"/>
      <c r="M42" s="39"/>
      <c r="O42" s="7" t="str">
        <f>"                [1] = 0x"&amp;DEC2HEX(SUM(R68:R89),8)&amp;"U,                  /* GPIO pin [95:64]: GPIO(0) or Alternate functions */"</f>
        <v xml:space="preserve">                [1] = 0x0001DF60U,                  /* GPIO pin [95:64]: GPIO(0) or Alternate functions */</v>
      </c>
      <c r="Q42" s="1">
        <f t="shared" si="5"/>
        <v>0</v>
      </c>
      <c r="R42" s="1">
        <f t="shared" si="6"/>
        <v>64</v>
      </c>
      <c r="S42" s="1">
        <f t="shared" si="7"/>
        <v>0</v>
      </c>
      <c r="T42" s="1">
        <f t="shared" si="8"/>
        <v>0</v>
      </c>
      <c r="U42" s="1">
        <f t="shared" si="9"/>
        <v>0</v>
      </c>
      <c r="AA42" s="9" t="s">
        <v>164</v>
      </c>
      <c r="AB42" s="9" t="s">
        <v>165</v>
      </c>
      <c r="AC42" s="9" t="s">
        <v>166</v>
      </c>
      <c r="AD42"/>
      <c r="AE42" s="28" t="s">
        <v>88</v>
      </c>
      <c r="AF42" s="28"/>
      <c r="AG42" s="28"/>
      <c r="AH42" s="29"/>
    </row>
    <row r="43" spans="2:37">
      <c r="B43" s="47"/>
      <c r="C43" s="25">
        <v>7</v>
      </c>
      <c r="D43" s="25">
        <v>39</v>
      </c>
      <c r="E43" s="37" t="s">
        <v>89</v>
      </c>
      <c r="F43" s="8" t="s">
        <v>164</v>
      </c>
      <c r="G43" s="8" t="s">
        <v>165</v>
      </c>
      <c r="H43" s="8" t="s">
        <v>166</v>
      </c>
      <c r="I43" s="40"/>
      <c r="J43" s="39" t="s">
        <v>89</v>
      </c>
      <c r="K43" s="39"/>
      <c r="L43" s="39"/>
      <c r="M43" s="39"/>
      <c r="O43" s="7" t="str">
        <f>"                [2] = 0x"&amp;DEC2HEX(SUM(S68:S89),8)&amp;"U,                  /* GPIO pin [95:64]: GPIO(0) or Alternate functions */"</f>
        <v xml:space="preserve">                [2] = 0x00000000U,                  /* GPIO pin [95:64]: GPIO(0) or Alternate functions */</v>
      </c>
      <c r="Q43" s="1">
        <f t="shared" si="5"/>
        <v>0</v>
      </c>
      <c r="R43" s="1">
        <f t="shared" si="6"/>
        <v>128</v>
      </c>
      <c r="S43" s="1">
        <f t="shared" si="7"/>
        <v>0</v>
      </c>
      <c r="T43" s="1">
        <f t="shared" si="8"/>
        <v>0</v>
      </c>
      <c r="U43" s="1">
        <f t="shared" si="9"/>
        <v>0</v>
      </c>
      <c r="AA43" s="9" t="s">
        <v>164</v>
      </c>
      <c r="AB43" s="9" t="s">
        <v>165</v>
      </c>
      <c r="AC43" s="9" t="s">
        <v>166</v>
      </c>
      <c r="AD43"/>
      <c r="AE43" s="28" t="s">
        <v>89</v>
      </c>
      <c r="AF43" s="28"/>
      <c r="AG43" s="28"/>
      <c r="AH43" s="29"/>
    </row>
    <row r="44" spans="2:37">
      <c r="B44" s="47"/>
      <c r="C44" s="25">
        <v>8</v>
      </c>
      <c r="D44" s="25">
        <v>40</v>
      </c>
      <c r="E44" s="37" t="s">
        <v>90</v>
      </c>
      <c r="F44" s="8" t="s">
        <v>164</v>
      </c>
      <c r="G44" s="8" t="s">
        <v>165</v>
      </c>
      <c r="H44" s="8" t="s">
        <v>166</v>
      </c>
      <c r="I44" s="40"/>
      <c r="J44" s="39" t="s">
        <v>90</v>
      </c>
      <c r="K44" s="39"/>
      <c r="L44" s="39"/>
      <c r="M44" s="40"/>
      <c r="O44" s="7" t="s">
        <v>149</v>
      </c>
      <c r="Q44" s="1">
        <f t="shared" si="5"/>
        <v>0</v>
      </c>
      <c r="R44" s="1">
        <f t="shared" si="6"/>
        <v>256</v>
      </c>
      <c r="S44" s="1">
        <f t="shared" si="7"/>
        <v>0</v>
      </c>
      <c r="T44" s="1">
        <f t="shared" si="8"/>
        <v>0</v>
      </c>
      <c r="U44" s="1">
        <f t="shared" si="9"/>
        <v>0</v>
      </c>
      <c r="AA44" s="9" t="s">
        <v>164</v>
      </c>
      <c r="AB44" s="9" t="s">
        <v>165</v>
      </c>
      <c r="AC44" s="9" t="s">
        <v>166</v>
      </c>
      <c r="AD44"/>
      <c r="AE44" s="28" t="s">
        <v>90</v>
      </c>
      <c r="AF44" s="28"/>
      <c r="AG44" s="28"/>
      <c r="AH44"/>
    </row>
    <row r="45" spans="2:37">
      <c r="B45" s="47"/>
      <c r="C45" s="25">
        <v>9</v>
      </c>
      <c r="D45" s="25">
        <v>41</v>
      </c>
      <c r="E45" s="37" t="s">
        <v>91</v>
      </c>
      <c r="F45" s="8" t="s">
        <v>164</v>
      </c>
      <c r="G45" s="8" t="s">
        <v>165</v>
      </c>
      <c r="H45" s="8" t="s">
        <v>166</v>
      </c>
      <c r="I45" s="40"/>
      <c r="J45" s="39" t="s">
        <v>91</v>
      </c>
      <c r="K45" s="39"/>
      <c r="L45" s="39"/>
      <c r="M45" s="39"/>
      <c r="O45" s="7" t="str">
        <f>"            .PinIoTypeRegVal = 0x"&amp;DEC2HEX(SUM(T68:T89),8)&amp;"U,         /* GPIO pin [95:64]: Input(0) or Output(1) pin */"</f>
        <v xml:space="preserve">            .PinIoTypeRegVal = 0x00002004U,         /* GPIO pin [95:64]: Input(0) or Output(1) pin */</v>
      </c>
      <c r="Q45" s="1">
        <f t="shared" si="5"/>
        <v>0</v>
      </c>
      <c r="R45" s="1">
        <f t="shared" si="6"/>
        <v>512</v>
      </c>
      <c r="S45" s="1">
        <f t="shared" si="7"/>
        <v>0</v>
      </c>
      <c r="T45" s="1">
        <f t="shared" si="8"/>
        <v>0</v>
      </c>
      <c r="U45" s="1">
        <f t="shared" si="9"/>
        <v>0</v>
      </c>
      <c r="AA45" s="9" t="s">
        <v>164</v>
      </c>
      <c r="AB45" s="9" t="s">
        <v>165</v>
      </c>
      <c r="AC45" s="9" t="s">
        <v>166</v>
      </c>
      <c r="AD45"/>
      <c r="AE45" s="28" t="s">
        <v>91</v>
      </c>
      <c r="AF45" s="28"/>
      <c r="AG45" s="28"/>
      <c r="AH45" s="29"/>
    </row>
    <row r="46" spans="2:37">
      <c r="B46" s="47"/>
      <c r="C46" s="25">
        <v>10</v>
      </c>
      <c r="D46" s="25">
        <v>42</v>
      </c>
      <c r="E46" s="37" t="s">
        <v>97</v>
      </c>
      <c r="F46" s="8" t="s">
        <v>164</v>
      </c>
      <c r="G46" s="8" t="s">
        <v>165</v>
      </c>
      <c r="H46" s="8" t="s">
        <v>166</v>
      </c>
      <c r="I46" s="39"/>
      <c r="J46" s="39" t="s">
        <v>98</v>
      </c>
      <c r="K46" s="39" t="s">
        <v>97</v>
      </c>
      <c r="L46" s="40"/>
      <c r="M46" s="39"/>
      <c r="O46" s="7" t="s">
        <v>161</v>
      </c>
      <c r="Q46" s="1">
        <f t="shared" si="5"/>
        <v>1024</v>
      </c>
      <c r="R46" s="1">
        <f t="shared" si="6"/>
        <v>1024</v>
      </c>
      <c r="S46" s="1">
        <f t="shared" si="7"/>
        <v>0</v>
      </c>
      <c r="T46" s="1">
        <f t="shared" si="8"/>
        <v>0</v>
      </c>
      <c r="U46" s="1">
        <f t="shared" si="9"/>
        <v>0</v>
      </c>
      <c r="AA46" s="9" t="s">
        <v>164</v>
      </c>
      <c r="AB46" s="9" t="s">
        <v>165</v>
      </c>
      <c r="AC46" s="9" t="s">
        <v>166</v>
      </c>
      <c r="AD46" s="28"/>
      <c r="AE46" s="29" t="s">
        <v>98</v>
      </c>
      <c r="AF46" s="29" t="s">
        <v>97</v>
      </c>
      <c r="AG46"/>
      <c r="AH46" s="29"/>
    </row>
    <row r="47" spans="2:37">
      <c r="B47" s="47"/>
      <c r="C47" s="25">
        <v>11</v>
      </c>
      <c r="D47" s="25">
        <v>43</v>
      </c>
      <c r="E47" s="37" t="s">
        <v>99</v>
      </c>
      <c r="F47" s="8" t="s">
        <v>164</v>
      </c>
      <c r="G47" s="8" t="s">
        <v>165</v>
      </c>
      <c r="H47" s="8" t="s">
        <v>166</v>
      </c>
      <c r="I47" s="39"/>
      <c r="J47" s="39" t="s">
        <v>100</v>
      </c>
      <c r="K47" s="39" t="s">
        <v>99</v>
      </c>
      <c r="L47" s="40"/>
      <c r="M47" s="39"/>
      <c r="O47" s="7" t="str">
        <f>"            .PinStateRegVal = 0x"&amp;DEC2HEX(SUM(U68:U89),8)&amp;"U,          /* GPIO pin [95:64]: Low(0) or High(1) pin state */"</f>
        <v xml:space="preserve">            .PinStateRegVal = 0x00002000U,          /* GPIO pin [95:64]: Low(0) or High(1) pin state */</v>
      </c>
      <c r="Q47" s="1">
        <f t="shared" si="5"/>
        <v>2048</v>
      </c>
      <c r="R47" s="1">
        <f t="shared" si="6"/>
        <v>2048</v>
      </c>
      <c r="S47" s="1">
        <f t="shared" si="7"/>
        <v>0</v>
      </c>
      <c r="T47" s="1">
        <f t="shared" si="8"/>
        <v>0</v>
      </c>
      <c r="U47" s="1">
        <f t="shared" si="9"/>
        <v>0</v>
      </c>
      <c r="AA47" s="9" t="s">
        <v>164</v>
      </c>
      <c r="AB47" s="9" t="s">
        <v>165</v>
      </c>
      <c r="AC47" s="9" t="s">
        <v>166</v>
      </c>
      <c r="AD47" s="28"/>
      <c r="AE47" s="29" t="s">
        <v>100</v>
      </c>
      <c r="AF47" s="29" t="s">
        <v>99</v>
      </c>
      <c r="AG47"/>
      <c r="AH47" s="29"/>
    </row>
    <row r="48" spans="2:37">
      <c r="B48" s="47"/>
      <c r="C48" s="25">
        <v>12</v>
      </c>
      <c r="D48" s="25">
        <v>44</v>
      </c>
      <c r="E48" s="37" t="s">
        <v>101</v>
      </c>
      <c r="F48" s="8" t="s">
        <v>164</v>
      </c>
      <c r="G48" s="8" t="s">
        <v>165</v>
      </c>
      <c r="H48" s="8" t="s">
        <v>166</v>
      </c>
      <c r="I48" s="39"/>
      <c r="J48" s="39" t="s">
        <v>102</v>
      </c>
      <c r="K48" s="39" t="s">
        <v>101</v>
      </c>
      <c r="L48" s="40"/>
      <c r="M48" s="44"/>
      <c r="O48" s="7" t="s">
        <v>176</v>
      </c>
      <c r="Q48" s="1">
        <f t="shared" si="5"/>
        <v>4096</v>
      </c>
      <c r="R48" s="1">
        <f t="shared" si="6"/>
        <v>4096</v>
      </c>
      <c r="S48" s="1">
        <f t="shared" si="7"/>
        <v>0</v>
      </c>
      <c r="T48" s="1">
        <f t="shared" si="8"/>
        <v>0</v>
      </c>
      <c r="U48" s="1">
        <f t="shared" si="9"/>
        <v>0</v>
      </c>
      <c r="AA48" s="9" t="s">
        <v>164</v>
      </c>
      <c r="AB48" s="9" t="s">
        <v>165</v>
      </c>
      <c r="AC48" s="9" t="s">
        <v>166</v>
      </c>
      <c r="AD48" s="28"/>
      <c r="AE48" s="29" t="s">
        <v>102</v>
      </c>
      <c r="AF48" s="29" t="s">
        <v>101</v>
      </c>
      <c r="AG48"/>
      <c r="AH48" s="32"/>
    </row>
    <row r="49" spans="2:34">
      <c r="B49" s="47"/>
      <c r="C49" s="25">
        <v>13</v>
      </c>
      <c r="D49" s="25">
        <v>45</v>
      </c>
      <c r="E49" s="37" t="s">
        <v>103</v>
      </c>
      <c r="F49" s="8" t="s">
        <v>164</v>
      </c>
      <c r="G49" s="8" t="s">
        <v>165</v>
      </c>
      <c r="H49" s="8" t="s">
        <v>166</v>
      </c>
      <c r="I49" s="41"/>
      <c r="J49" s="39" t="s">
        <v>104</v>
      </c>
      <c r="K49" s="39" t="s">
        <v>103</v>
      </c>
      <c r="L49" s="40"/>
      <c r="M49" s="39"/>
      <c r="O49" s="7" t="s">
        <v>152</v>
      </c>
      <c r="Q49" s="1">
        <f t="shared" si="5"/>
        <v>8192</v>
      </c>
      <c r="R49" s="1">
        <f t="shared" si="6"/>
        <v>8192</v>
      </c>
      <c r="S49" s="1">
        <f t="shared" si="7"/>
        <v>0</v>
      </c>
      <c r="T49" s="1">
        <f t="shared" si="8"/>
        <v>0</v>
      </c>
      <c r="U49" s="1">
        <f t="shared" si="9"/>
        <v>0</v>
      </c>
      <c r="AA49" s="9" t="s">
        <v>164</v>
      </c>
      <c r="AB49" s="9" t="s">
        <v>165</v>
      </c>
      <c r="AC49" s="9" t="s">
        <v>166</v>
      </c>
      <c r="AD49" s="16"/>
      <c r="AE49" s="29" t="s">
        <v>104</v>
      </c>
      <c r="AF49" s="29" t="s">
        <v>103</v>
      </c>
      <c r="AG49"/>
      <c r="AH49" s="29"/>
    </row>
    <row r="50" spans="2:34">
      <c r="B50" s="47"/>
      <c r="C50" s="25">
        <v>14</v>
      </c>
      <c r="D50" s="25">
        <v>46</v>
      </c>
      <c r="E50" s="37" t="s">
        <v>105</v>
      </c>
      <c r="F50" s="8" t="s">
        <v>164</v>
      </c>
      <c r="G50" s="8" t="s">
        <v>165</v>
      </c>
      <c r="H50" s="8" t="s">
        <v>166</v>
      </c>
      <c r="I50" s="40"/>
      <c r="J50" s="39" t="s">
        <v>105</v>
      </c>
      <c r="K50" s="40"/>
      <c r="L50" s="39"/>
      <c r="M50" s="40"/>
      <c r="O50" s="7" t="s">
        <v>153</v>
      </c>
      <c r="Q50" s="1">
        <f t="shared" si="5"/>
        <v>0</v>
      </c>
      <c r="R50" s="1">
        <f t="shared" si="6"/>
        <v>16384</v>
      </c>
      <c r="S50" s="1">
        <f t="shared" si="7"/>
        <v>0</v>
      </c>
      <c r="T50" s="1">
        <f t="shared" si="8"/>
        <v>0</v>
      </c>
      <c r="U50" s="1">
        <f t="shared" si="9"/>
        <v>0</v>
      </c>
      <c r="AA50" s="9" t="s">
        <v>164</v>
      </c>
      <c r="AB50" s="9" t="s">
        <v>165</v>
      </c>
      <c r="AC50" s="9" t="s">
        <v>166</v>
      </c>
      <c r="AD50"/>
      <c r="AE50" s="28" t="s">
        <v>105</v>
      </c>
      <c r="AF50"/>
      <c r="AG50" s="28"/>
      <c r="AH50"/>
    </row>
    <row r="51" spans="2:34">
      <c r="B51" s="47"/>
      <c r="C51" s="25">
        <v>15</v>
      </c>
      <c r="D51" s="25">
        <v>47</v>
      </c>
      <c r="E51" s="37" t="s">
        <v>106</v>
      </c>
      <c r="F51" s="8" t="s">
        <v>164</v>
      </c>
      <c r="G51" s="8" t="s">
        <v>165</v>
      </c>
      <c r="H51" s="8" t="s">
        <v>166</v>
      </c>
      <c r="I51" s="40"/>
      <c r="J51" s="39" t="s">
        <v>106</v>
      </c>
      <c r="K51" s="39" t="s">
        <v>94</v>
      </c>
      <c r="L51" s="39"/>
      <c r="M51" s="40"/>
      <c r="O51" s="7" t="s">
        <v>154</v>
      </c>
      <c r="Q51" s="1">
        <f t="shared" si="5"/>
        <v>0</v>
      </c>
      <c r="R51" s="1">
        <f t="shared" si="6"/>
        <v>32768</v>
      </c>
      <c r="S51" s="1">
        <f t="shared" si="7"/>
        <v>0</v>
      </c>
      <c r="T51" s="1">
        <f t="shared" si="8"/>
        <v>0</v>
      </c>
      <c r="U51" s="1">
        <f t="shared" si="9"/>
        <v>0</v>
      </c>
      <c r="AA51" s="9" t="s">
        <v>164</v>
      </c>
      <c r="AB51" s="9" t="s">
        <v>165</v>
      </c>
      <c r="AC51" s="9" t="s">
        <v>166</v>
      </c>
      <c r="AD51"/>
      <c r="AE51" s="28" t="s">
        <v>106</v>
      </c>
      <c r="AF51" s="29" t="s">
        <v>94</v>
      </c>
      <c r="AG51" s="28"/>
      <c r="AH51"/>
    </row>
    <row r="52" spans="2:34">
      <c r="B52" s="47"/>
      <c r="C52" s="25">
        <v>16</v>
      </c>
      <c r="D52" s="25">
        <v>48</v>
      </c>
      <c r="E52" s="37" t="s">
        <v>107</v>
      </c>
      <c r="F52" s="8" t="s">
        <v>164</v>
      </c>
      <c r="G52" s="8" t="s">
        <v>165</v>
      </c>
      <c r="H52" s="8" t="s">
        <v>166</v>
      </c>
      <c r="I52" s="40"/>
      <c r="J52" s="39" t="s">
        <v>107</v>
      </c>
      <c r="K52" s="39" t="s">
        <v>95</v>
      </c>
      <c r="L52" s="39"/>
      <c r="M52" s="40"/>
      <c r="O52" s="7" t="s">
        <v>155</v>
      </c>
      <c r="Q52" s="1">
        <f t="shared" si="5"/>
        <v>0</v>
      </c>
      <c r="R52" s="1">
        <f t="shared" si="6"/>
        <v>65536</v>
      </c>
      <c r="S52" s="1">
        <f t="shared" si="7"/>
        <v>0</v>
      </c>
      <c r="T52" s="1">
        <f t="shared" si="8"/>
        <v>0</v>
      </c>
      <c r="U52" s="1">
        <f t="shared" si="9"/>
        <v>0</v>
      </c>
      <c r="AA52" s="9" t="s">
        <v>164</v>
      </c>
      <c r="AB52" s="9" t="s">
        <v>165</v>
      </c>
      <c r="AC52" s="9" t="s">
        <v>166</v>
      </c>
      <c r="AD52"/>
      <c r="AE52" s="28" t="s">
        <v>107</v>
      </c>
      <c r="AF52" s="29" t="s">
        <v>95</v>
      </c>
      <c r="AG52" s="28"/>
      <c r="AH52"/>
    </row>
    <row r="53" spans="2:34">
      <c r="B53" s="47"/>
      <c r="C53" s="25">
        <v>17</v>
      </c>
      <c r="D53" s="25">
        <v>49</v>
      </c>
      <c r="E53" s="37" t="s">
        <v>108</v>
      </c>
      <c r="F53" s="8" t="s">
        <v>164</v>
      </c>
      <c r="G53" s="8" t="s">
        <v>165</v>
      </c>
      <c r="H53" s="8" t="s">
        <v>166</v>
      </c>
      <c r="I53" s="40"/>
      <c r="J53" s="39" t="s">
        <v>108</v>
      </c>
      <c r="K53" s="39" t="s">
        <v>96</v>
      </c>
      <c r="L53" s="39"/>
      <c r="M53" s="40"/>
      <c r="O53" s="7" t="s">
        <v>156</v>
      </c>
      <c r="Q53" s="1">
        <f t="shared" si="5"/>
        <v>0</v>
      </c>
      <c r="R53" s="1">
        <f t="shared" si="6"/>
        <v>131072</v>
      </c>
      <c r="S53" s="1">
        <f t="shared" si="7"/>
        <v>0</v>
      </c>
      <c r="T53" s="1">
        <f t="shared" si="8"/>
        <v>0</v>
      </c>
      <c r="U53" s="1">
        <f t="shared" si="9"/>
        <v>0</v>
      </c>
      <c r="AA53" s="9" t="s">
        <v>164</v>
      </c>
      <c r="AB53" s="9" t="s">
        <v>165</v>
      </c>
      <c r="AC53" s="9" t="s">
        <v>166</v>
      </c>
      <c r="AD53"/>
      <c r="AE53" s="28" t="s">
        <v>108</v>
      </c>
      <c r="AF53" s="29" t="s">
        <v>96</v>
      </c>
      <c r="AG53" s="28"/>
      <c r="AH53"/>
    </row>
    <row r="54" spans="2:34">
      <c r="B54" s="47"/>
      <c r="C54" s="25">
        <v>18</v>
      </c>
      <c r="D54" s="25">
        <v>50</v>
      </c>
      <c r="E54" s="37" t="s">
        <v>109</v>
      </c>
      <c r="F54" s="8" t="s">
        <v>164</v>
      </c>
      <c r="G54" s="8" t="s">
        <v>165</v>
      </c>
      <c r="H54" s="8" t="s">
        <v>166</v>
      </c>
      <c r="I54" s="40"/>
      <c r="J54" s="39" t="s">
        <v>109</v>
      </c>
      <c r="K54" s="39" t="s">
        <v>110</v>
      </c>
      <c r="L54" s="39"/>
      <c r="M54" s="40"/>
      <c r="O54" s="7" t="s">
        <v>157</v>
      </c>
      <c r="Q54" s="1">
        <f t="shared" si="5"/>
        <v>0</v>
      </c>
      <c r="R54" s="1">
        <f t="shared" si="6"/>
        <v>262144</v>
      </c>
      <c r="S54" s="1">
        <f t="shared" si="7"/>
        <v>0</v>
      </c>
      <c r="T54" s="1">
        <f t="shared" si="8"/>
        <v>0</v>
      </c>
      <c r="U54" s="1">
        <f t="shared" si="9"/>
        <v>0</v>
      </c>
      <c r="AA54" s="9" t="s">
        <v>164</v>
      </c>
      <c r="AB54" s="9" t="s">
        <v>165</v>
      </c>
      <c r="AC54" s="9" t="s">
        <v>166</v>
      </c>
      <c r="AD54"/>
      <c r="AE54" s="28" t="s">
        <v>109</v>
      </c>
      <c r="AF54" s="28" t="s">
        <v>110</v>
      </c>
      <c r="AG54" s="28"/>
      <c r="AH54"/>
    </row>
    <row r="55" spans="2:34">
      <c r="B55" s="47"/>
      <c r="C55" s="25">
        <v>19</v>
      </c>
      <c r="D55" s="25">
        <v>51</v>
      </c>
      <c r="E55" s="37" t="s">
        <v>111</v>
      </c>
      <c r="F55" s="8" t="s">
        <v>164</v>
      </c>
      <c r="G55" s="8" t="s">
        <v>165</v>
      </c>
      <c r="H55" s="8" t="s">
        <v>166</v>
      </c>
      <c r="I55" s="40"/>
      <c r="J55" s="39" t="s">
        <v>111</v>
      </c>
      <c r="K55" s="39" t="s">
        <v>112</v>
      </c>
      <c r="L55" s="39"/>
      <c r="M55" s="40"/>
      <c r="O55" s="7" t="s">
        <v>162</v>
      </c>
      <c r="Q55" s="1">
        <f t="shared" si="5"/>
        <v>0</v>
      </c>
      <c r="R55" s="1">
        <f t="shared" si="6"/>
        <v>524288</v>
      </c>
      <c r="S55" s="1">
        <f t="shared" si="7"/>
        <v>0</v>
      </c>
      <c r="T55" s="1">
        <f t="shared" si="8"/>
        <v>0</v>
      </c>
      <c r="U55" s="1">
        <f t="shared" si="9"/>
        <v>0</v>
      </c>
      <c r="AA55" s="9" t="s">
        <v>164</v>
      </c>
      <c r="AB55" s="9" t="s">
        <v>165</v>
      </c>
      <c r="AC55" s="9" t="s">
        <v>166</v>
      </c>
      <c r="AD55"/>
      <c r="AE55" s="28" t="s">
        <v>111</v>
      </c>
      <c r="AF55" s="28" t="s">
        <v>112</v>
      </c>
      <c r="AG55" s="28"/>
      <c r="AH55"/>
    </row>
    <row r="56" spans="2:34">
      <c r="B56" s="47"/>
      <c r="C56" s="25">
        <v>20</v>
      </c>
      <c r="D56" s="25">
        <v>52</v>
      </c>
      <c r="E56" s="37" t="s">
        <v>113</v>
      </c>
      <c r="F56" s="8" t="s">
        <v>164</v>
      </c>
      <c r="G56" s="8" t="s">
        <v>165</v>
      </c>
      <c r="H56" s="8" t="s">
        <v>166</v>
      </c>
      <c r="I56" s="40"/>
      <c r="J56" s="39" t="s">
        <v>113</v>
      </c>
      <c r="K56" s="39" t="s">
        <v>114</v>
      </c>
      <c r="L56" s="39"/>
      <c r="M56" s="40"/>
      <c r="O56" s="7" t="s">
        <v>163</v>
      </c>
      <c r="Q56" s="1">
        <f t="shared" si="5"/>
        <v>0</v>
      </c>
      <c r="R56" s="1">
        <f t="shared" si="6"/>
        <v>1048576</v>
      </c>
      <c r="S56" s="1">
        <f t="shared" si="7"/>
        <v>0</v>
      </c>
      <c r="T56" s="1">
        <f t="shared" si="8"/>
        <v>0</v>
      </c>
      <c r="U56" s="1">
        <f t="shared" si="9"/>
        <v>0</v>
      </c>
      <c r="AA56" s="9" t="s">
        <v>164</v>
      </c>
      <c r="AB56" s="9" t="s">
        <v>165</v>
      </c>
      <c r="AC56" s="9" t="s">
        <v>166</v>
      </c>
      <c r="AD56"/>
      <c r="AE56" s="28" t="s">
        <v>113</v>
      </c>
      <c r="AF56" s="28" t="s">
        <v>114</v>
      </c>
      <c r="AG56" s="28"/>
      <c r="AH56"/>
    </row>
    <row r="57" spans="2:34">
      <c r="B57" s="47"/>
      <c r="C57" s="25">
        <v>21</v>
      </c>
      <c r="D57" s="25">
        <v>53</v>
      </c>
      <c r="E57" s="37" t="s">
        <v>115</v>
      </c>
      <c r="F57" s="8" t="s">
        <v>164</v>
      </c>
      <c r="G57" s="8" t="s">
        <v>165</v>
      </c>
      <c r="H57" s="8" t="s">
        <v>166</v>
      </c>
      <c r="I57" s="40"/>
      <c r="J57" s="39" t="s">
        <v>115</v>
      </c>
      <c r="K57" s="39" t="s">
        <v>116</v>
      </c>
      <c r="L57" s="40"/>
      <c r="M57" s="40"/>
      <c r="O57" s="7"/>
      <c r="Q57" s="1">
        <f t="shared" si="5"/>
        <v>0</v>
      </c>
      <c r="R57" s="1">
        <f t="shared" si="6"/>
        <v>2097152</v>
      </c>
      <c r="S57" s="1">
        <f t="shared" si="7"/>
        <v>0</v>
      </c>
      <c r="T57" s="1">
        <f t="shared" si="8"/>
        <v>0</v>
      </c>
      <c r="U57" s="1">
        <f t="shared" si="9"/>
        <v>0</v>
      </c>
      <c r="AA57" s="9" t="s">
        <v>164</v>
      </c>
      <c r="AB57" s="9" t="s">
        <v>165</v>
      </c>
      <c r="AC57" s="9" t="s">
        <v>166</v>
      </c>
      <c r="AD57"/>
      <c r="AE57" s="28" t="s">
        <v>115</v>
      </c>
      <c r="AF57" s="28" t="s">
        <v>116</v>
      </c>
      <c r="AG57"/>
      <c r="AH57"/>
    </row>
    <row r="58" spans="2:34">
      <c r="B58" s="47"/>
      <c r="C58" s="25">
        <v>22</v>
      </c>
      <c r="D58" s="25">
        <v>54</v>
      </c>
      <c r="E58" s="37" t="s">
        <v>86</v>
      </c>
      <c r="F58" s="8" t="s">
        <v>164</v>
      </c>
      <c r="G58" s="8" t="s">
        <v>165</v>
      </c>
      <c r="H58" s="8" t="s">
        <v>166</v>
      </c>
      <c r="I58" s="39" t="s">
        <v>30</v>
      </c>
      <c r="J58" s="39" t="s">
        <v>188</v>
      </c>
      <c r="K58" s="39" t="s">
        <v>39</v>
      </c>
      <c r="L58" s="39" t="s">
        <v>87</v>
      </c>
      <c r="M58" s="39" t="s">
        <v>86</v>
      </c>
      <c r="O58" s="34"/>
      <c r="Q58" s="1">
        <f t="shared" si="5"/>
        <v>4194304</v>
      </c>
      <c r="R58" s="1">
        <f t="shared" si="6"/>
        <v>0</v>
      </c>
      <c r="S58" s="1">
        <f t="shared" si="7"/>
        <v>4194304</v>
      </c>
      <c r="T58" s="1">
        <f t="shared" si="8"/>
        <v>0</v>
      </c>
      <c r="U58" s="1">
        <f t="shared" si="9"/>
        <v>0</v>
      </c>
      <c r="AA58" s="9" t="s">
        <v>164</v>
      </c>
      <c r="AB58" s="9" t="s">
        <v>165</v>
      </c>
      <c r="AC58" s="9" t="s">
        <v>166</v>
      </c>
      <c r="AD58" s="28" t="s">
        <v>30</v>
      </c>
      <c r="AE58" s="28" t="s">
        <v>188</v>
      </c>
      <c r="AF58" s="28" t="s">
        <v>39</v>
      </c>
      <c r="AG58" s="29" t="s">
        <v>87</v>
      </c>
      <c r="AH58" s="29" t="s">
        <v>86</v>
      </c>
    </row>
    <row r="59" spans="2:34">
      <c r="B59" s="47"/>
      <c r="C59" s="25">
        <v>23</v>
      </c>
      <c r="D59" s="25">
        <v>55</v>
      </c>
      <c r="E59" s="37" t="s">
        <v>92</v>
      </c>
      <c r="F59" s="8" t="s">
        <v>164</v>
      </c>
      <c r="G59" s="8" t="s">
        <v>165</v>
      </c>
      <c r="H59" s="8" t="s">
        <v>166</v>
      </c>
      <c r="I59" s="39" t="s">
        <v>31</v>
      </c>
      <c r="J59" s="39" t="s">
        <v>189</v>
      </c>
      <c r="K59" s="39" t="s">
        <v>41</v>
      </c>
      <c r="L59" s="39" t="s">
        <v>93</v>
      </c>
      <c r="M59" s="39" t="s">
        <v>92</v>
      </c>
      <c r="O59" s="34"/>
      <c r="Q59" s="1">
        <f t="shared" si="5"/>
        <v>8388608</v>
      </c>
      <c r="R59" s="1">
        <f t="shared" si="6"/>
        <v>0</v>
      </c>
      <c r="S59" s="1">
        <f t="shared" si="7"/>
        <v>8388608</v>
      </c>
      <c r="T59" s="1">
        <f t="shared" si="8"/>
        <v>0</v>
      </c>
      <c r="U59" s="1">
        <f t="shared" si="9"/>
        <v>0</v>
      </c>
      <c r="AA59" s="9" t="s">
        <v>164</v>
      </c>
      <c r="AB59" s="9" t="s">
        <v>165</v>
      </c>
      <c r="AC59" s="9" t="s">
        <v>166</v>
      </c>
      <c r="AD59" s="28" t="s">
        <v>31</v>
      </c>
      <c r="AE59" s="28" t="s">
        <v>189</v>
      </c>
      <c r="AF59" s="28" t="s">
        <v>41</v>
      </c>
      <c r="AG59" s="29" t="s">
        <v>93</v>
      </c>
      <c r="AH59" s="29" t="s">
        <v>92</v>
      </c>
    </row>
    <row r="60" spans="2:34">
      <c r="B60" s="47"/>
      <c r="C60" s="25">
        <v>24</v>
      </c>
      <c r="D60" s="25">
        <v>56</v>
      </c>
      <c r="E60" s="37" t="s">
        <v>97</v>
      </c>
      <c r="F60" s="8" t="s">
        <v>164</v>
      </c>
      <c r="G60" s="8" t="s">
        <v>165</v>
      </c>
      <c r="H60" s="8" t="s">
        <v>166</v>
      </c>
      <c r="I60" s="39" t="s">
        <v>32</v>
      </c>
      <c r="J60" s="39" t="s">
        <v>190</v>
      </c>
      <c r="K60" s="39" t="s">
        <v>43</v>
      </c>
      <c r="L60" s="39" t="s">
        <v>98</v>
      </c>
      <c r="M60" s="39" t="s">
        <v>97</v>
      </c>
      <c r="O60" s="34"/>
      <c r="Q60" s="1">
        <f t="shared" si="5"/>
        <v>16777216</v>
      </c>
      <c r="R60" s="1">
        <f t="shared" si="6"/>
        <v>0</v>
      </c>
      <c r="S60" s="1">
        <f t="shared" si="7"/>
        <v>16777216</v>
      </c>
      <c r="T60" s="1">
        <f t="shared" si="8"/>
        <v>0</v>
      </c>
      <c r="U60" s="1">
        <f t="shared" si="9"/>
        <v>0</v>
      </c>
      <c r="AA60" s="9" t="s">
        <v>164</v>
      </c>
      <c r="AB60" s="9" t="s">
        <v>165</v>
      </c>
      <c r="AC60" s="9" t="s">
        <v>166</v>
      </c>
      <c r="AD60" s="28" t="s">
        <v>32</v>
      </c>
      <c r="AE60" s="28" t="s">
        <v>190</v>
      </c>
      <c r="AF60" s="28" t="s">
        <v>43</v>
      </c>
      <c r="AG60" s="29" t="s">
        <v>98</v>
      </c>
      <c r="AH60" s="29" t="s">
        <v>97</v>
      </c>
    </row>
    <row r="61" spans="2:34">
      <c r="B61" s="47"/>
      <c r="C61" s="25">
        <v>25</v>
      </c>
      <c r="D61" s="25">
        <v>57</v>
      </c>
      <c r="E61" s="37" t="s">
        <v>99</v>
      </c>
      <c r="F61" s="8" t="s">
        <v>164</v>
      </c>
      <c r="G61" s="8" t="s">
        <v>165</v>
      </c>
      <c r="H61" s="8" t="s">
        <v>166</v>
      </c>
      <c r="I61" s="39" t="s">
        <v>33</v>
      </c>
      <c r="J61" s="39" t="s">
        <v>191</v>
      </c>
      <c r="K61" s="39" t="s">
        <v>45</v>
      </c>
      <c r="L61" s="39" t="s">
        <v>100</v>
      </c>
      <c r="M61" s="39" t="s">
        <v>99</v>
      </c>
      <c r="O61" s="34"/>
      <c r="Q61" s="1">
        <f t="shared" si="5"/>
        <v>33554432</v>
      </c>
      <c r="R61" s="1">
        <f t="shared" si="6"/>
        <v>0</v>
      </c>
      <c r="S61" s="1">
        <f t="shared" si="7"/>
        <v>33554432</v>
      </c>
      <c r="T61" s="1">
        <f t="shared" si="8"/>
        <v>0</v>
      </c>
      <c r="U61" s="1">
        <f t="shared" si="9"/>
        <v>0</v>
      </c>
      <c r="AA61" s="9" t="s">
        <v>164</v>
      </c>
      <c r="AB61" s="9" t="s">
        <v>165</v>
      </c>
      <c r="AC61" s="9" t="s">
        <v>166</v>
      </c>
      <c r="AD61" s="28" t="s">
        <v>33</v>
      </c>
      <c r="AE61" s="28" t="s">
        <v>191</v>
      </c>
      <c r="AF61" s="28" t="s">
        <v>45</v>
      </c>
      <c r="AG61" s="29" t="s">
        <v>100</v>
      </c>
      <c r="AH61" s="29" t="s">
        <v>99</v>
      </c>
    </row>
    <row r="62" spans="2:34">
      <c r="B62" s="47"/>
      <c r="C62" s="25">
        <v>26</v>
      </c>
      <c r="D62" s="25">
        <v>58</v>
      </c>
      <c r="E62" s="37" t="s">
        <v>101</v>
      </c>
      <c r="F62" s="8" t="s">
        <v>164</v>
      </c>
      <c r="G62" s="8" t="s">
        <v>165</v>
      </c>
      <c r="H62" s="8" t="s">
        <v>166</v>
      </c>
      <c r="I62" s="39" t="s">
        <v>34</v>
      </c>
      <c r="J62" s="39" t="s">
        <v>192</v>
      </c>
      <c r="K62" s="39" t="s">
        <v>47</v>
      </c>
      <c r="L62" s="39" t="s">
        <v>102</v>
      </c>
      <c r="M62" s="39" t="s">
        <v>101</v>
      </c>
      <c r="O62" s="34"/>
      <c r="Q62" s="1">
        <f t="shared" si="5"/>
        <v>67108864</v>
      </c>
      <c r="R62" s="1">
        <f t="shared" si="6"/>
        <v>0</v>
      </c>
      <c r="S62" s="1">
        <f t="shared" si="7"/>
        <v>67108864</v>
      </c>
      <c r="T62" s="1">
        <f t="shared" si="8"/>
        <v>0</v>
      </c>
      <c r="U62" s="1">
        <f t="shared" si="9"/>
        <v>0</v>
      </c>
      <c r="AA62" s="9" t="s">
        <v>164</v>
      </c>
      <c r="AB62" s="9" t="s">
        <v>165</v>
      </c>
      <c r="AC62" s="9" t="s">
        <v>166</v>
      </c>
      <c r="AD62" s="28" t="s">
        <v>34</v>
      </c>
      <c r="AE62" s="28" t="s">
        <v>192</v>
      </c>
      <c r="AF62" s="28" t="s">
        <v>47</v>
      </c>
      <c r="AG62" s="29" t="s">
        <v>102</v>
      </c>
      <c r="AH62" s="29" t="s">
        <v>101</v>
      </c>
    </row>
    <row r="63" spans="2:34">
      <c r="B63" s="47"/>
      <c r="C63" s="25">
        <v>27</v>
      </c>
      <c r="D63" s="25">
        <v>59</v>
      </c>
      <c r="E63" s="37" t="s">
        <v>103</v>
      </c>
      <c r="F63" s="8" t="s">
        <v>164</v>
      </c>
      <c r="G63" s="8" t="s">
        <v>165</v>
      </c>
      <c r="H63" s="8" t="s">
        <v>166</v>
      </c>
      <c r="I63" s="39" t="s">
        <v>35</v>
      </c>
      <c r="J63" s="39" t="s">
        <v>193</v>
      </c>
      <c r="K63" s="39" t="s">
        <v>49</v>
      </c>
      <c r="L63" s="39" t="s">
        <v>104</v>
      </c>
      <c r="M63" s="39" t="s">
        <v>103</v>
      </c>
      <c r="O63" s="34"/>
      <c r="Q63" s="1">
        <f t="shared" si="5"/>
        <v>134217728</v>
      </c>
      <c r="R63" s="1">
        <f t="shared" si="6"/>
        <v>0</v>
      </c>
      <c r="S63" s="1">
        <f t="shared" si="7"/>
        <v>134217728</v>
      </c>
      <c r="T63" s="1">
        <f t="shared" si="8"/>
        <v>0</v>
      </c>
      <c r="U63" s="1">
        <f t="shared" si="9"/>
        <v>0</v>
      </c>
      <c r="AA63" s="9" t="s">
        <v>164</v>
      </c>
      <c r="AB63" s="9" t="s">
        <v>165</v>
      </c>
      <c r="AC63" s="9" t="s">
        <v>166</v>
      </c>
      <c r="AD63" s="28" t="s">
        <v>35</v>
      </c>
      <c r="AE63" s="28" t="s">
        <v>193</v>
      </c>
      <c r="AF63" s="28" t="s">
        <v>49</v>
      </c>
      <c r="AG63" s="29" t="s">
        <v>104</v>
      </c>
      <c r="AH63" s="29" t="s">
        <v>103</v>
      </c>
    </row>
    <row r="64" spans="2:34">
      <c r="B64" s="47"/>
      <c r="C64" s="25">
        <v>28</v>
      </c>
      <c r="D64" s="25">
        <v>60</v>
      </c>
      <c r="E64" s="37" t="s">
        <v>51</v>
      </c>
      <c r="F64" s="8" t="s">
        <v>164</v>
      </c>
      <c r="G64" s="8" t="s">
        <v>165</v>
      </c>
      <c r="H64" s="8" t="s">
        <v>166</v>
      </c>
      <c r="I64" s="39" t="s">
        <v>36</v>
      </c>
      <c r="J64" s="39" t="s">
        <v>194</v>
      </c>
      <c r="K64" s="39" t="s">
        <v>51</v>
      </c>
      <c r="L64" s="40"/>
      <c r="M64" s="39"/>
      <c r="O64" s="34"/>
      <c r="Q64" s="1">
        <f t="shared" si="5"/>
        <v>268435456</v>
      </c>
      <c r="R64" s="1">
        <f t="shared" si="6"/>
        <v>268435456</v>
      </c>
      <c r="S64" s="1">
        <f t="shared" si="7"/>
        <v>0</v>
      </c>
      <c r="T64" s="1">
        <f t="shared" si="8"/>
        <v>0</v>
      </c>
      <c r="U64" s="1">
        <f t="shared" si="9"/>
        <v>0</v>
      </c>
      <c r="AA64" s="9" t="s">
        <v>164</v>
      </c>
      <c r="AB64" s="9" t="s">
        <v>165</v>
      </c>
      <c r="AC64" s="9" t="s">
        <v>166</v>
      </c>
      <c r="AD64" s="28" t="s">
        <v>36</v>
      </c>
      <c r="AE64" s="28" t="s">
        <v>194</v>
      </c>
      <c r="AF64" s="28" t="s">
        <v>51</v>
      </c>
      <c r="AG64"/>
      <c r="AH64" s="29"/>
    </row>
    <row r="65" spans="2:34">
      <c r="B65" s="47"/>
      <c r="C65" s="25">
        <v>29</v>
      </c>
      <c r="D65" s="25">
        <v>61</v>
      </c>
      <c r="E65" s="37" t="s">
        <v>57</v>
      </c>
      <c r="F65" s="8" t="s">
        <v>164</v>
      </c>
      <c r="G65" s="8" t="s">
        <v>165</v>
      </c>
      <c r="H65" s="8" t="s">
        <v>166</v>
      </c>
      <c r="I65" s="39" t="s">
        <v>37</v>
      </c>
      <c r="J65" s="39" t="s">
        <v>195</v>
      </c>
      <c r="K65" s="39" t="s">
        <v>57</v>
      </c>
      <c r="L65" s="39" t="s">
        <v>6</v>
      </c>
      <c r="M65" s="39"/>
      <c r="O65" s="34"/>
      <c r="Q65" s="1">
        <f t="shared" si="5"/>
        <v>536870912</v>
      </c>
      <c r="R65" s="1">
        <f t="shared" si="6"/>
        <v>536870912</v>
      </c>
      <c r="S65" s="1">
        <f t="shared" si="7"/>
        <v>0</v>
      </c>
      <c r="T65" s="1">
        <f t="shared" si="8"/>
        <v>0</v>
      </c>
      <c r="U65" s="1">
        <f t="shared" si="9"/>
        <v>0</v>
      </c>
      <c r="AA65" s="9" t="s">
        <v>164</v>
      </c>
      <c r="AB65" s="9" t="s">
        <v>165</v>
      </c>
      <c r="AC65" s="9" t="s">
        <v>166</v>
      </c>
      <c r="AD65" s="28" t="s">
        <v>37</v>
      </c>
      <c r="AE65" s="28" t="s">
        <v>195</v>
      </c>
      <c r="AF65" s="28" t="s">
        <v>57</v>
      </c>
      <c r="AG65" s="29" t="s">
        <v>6</v>
      </c>
      <c r="AH65" s="29"/>
    </row>
    <row r="66" spans="2:34">
      <c r="B66" s="47"/>
      <c r="C66" s="25">
        <v>30</v>
      </c>
      <c r="D66" s="25">
        <v>62</v>
      </c>
      <c r="E66" s="37" t="s">
        <v>58</v>
      </c>
      <c r="F66" s="8" t="s">
        <v>164</v>
      </c>
      <c r="G66" s="8" t="s">
        <v>165</v>
      </c>
      <c r="H66" s="8" t="s">
        <v>166</v>
      </c>
      <c r="I66" s="39" t="s">
        <v>28</v>
      </c>
      <c r="J66" s="39" t="s">
        <v>196</v>
      </c>
      <c r="K66" s="39" t="s">
        <v>58</v>
      </c>
      <c r="L66" s="39" t="s">
        <v>7</v>
      </c>
      <c r="M66" s="39" t="s">
        <v>8</v>
      </c>
      <c r="O66" s="34"/>
      <c r="Q66" s="1">
        <f t="shared" si="5"/>
        <v>1073741824</v>
      </c>
      <c r="R66" s="1">
        <f t="shared" si="6"/>
        <v>1073741824</v>
      </c>
      <c r="S66" s="1">
        <f t="shared" si="7"/>
        <v>0</v>
      </c>
      <c r="T66" s="1">
        <f t="shared" si="8"/>
        <v>0</v>
      </c>
      <c r="U66" s="1">
        <f t="shared" si="9"/>
        <v>0</v>
      </c>
      <c r="AA66" s="9" t="s">
        <v>164</v>
      </c>
      <c r="AB66" s="9" t="s">
        <v>165</v>
      </c>
      <c r="AC66" s="9" t="s">
        <v>166</v>
      </c>
      <c r="AD66" s="29" t="s">
        <v>28</v>
      </c>
      <c r="AE66" s="28" t="s">
        <v>196</v>
      </c>
      <c r="AF66" s="28" t="s">
        <v>58</v>
      </c>
      <c r="AG66" s="29" t="s">
        <v>7</v>
      </c>
      <c r="AH66" s="29" t="s">
        <v>8</v>
      </c>
    </row>
    <row r="67" spans="2:34">
      <c r="B67" s="47"/>
      <c r="C67" s="25">
        <v>31</v>
      </c>
      <c r="D67" s="25">
        <v>63</v>
      </c>
      <c r="E67" s="37" t="s">
        <v>117</v>
      </c>
      <c r="F67" s="8" t="s">
        <v>164</v>
      </c>
      <c r="G67" s="8" t="s">
        <v>165</v>
      </c>
      <c r="H67" s="8" t="s">
        <v>166</v>
      </c>
      <c r="I67" s="39" t="s">
        <v>29</v>
      </c>
      <c r="J67" s="39" t="s">
        <v>117</v>
      </c>
      <c r="K67" s="39"/>
      <c r="L67" s="40"/>
      <c r="M67" s="40"/>
      <c r="O67" s="34"/>
      <c r="Q67" s="1">
        <f t="shared" si="5"/>
        <v>0</v>
      </c>
      <c r="R67" s="1">
        <f t="shared" si="6"/>
        <v>2147483648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t="str">
        <f>DEC2HEX(SUM(Q36:Q67),8)</f>
        <v>7FC03C38</v>
      </c>
      <c r="W67" t="str">
        <f t="shared" ref="W67:Z67" si="10">DEC2HEX(SUM(R36:R67),8)</f>
        <v>F03FFFF8</v>
      </c>
      <c r="X67" t="str">
        <f t="shared" si="10"/>
        <v>0FC00007</v>
      </c>
      <c r="Y67" t="str">
        <f t="shared" si="10"/>
        <v>00000000</v>
      </c>
      <c r="Z67" t="str">
        <f t="shared" si="10"/>
        <v>00000000</v>
      </c>
      <c r="AA67" s="9" t="s">
        <v>164</v>
      </c>
      <c r="AB67" s="9" t="s">
        <v>165</v>
      </c>
      <c r="AC67" s="9" t="s">
        <v>166</v>
      </c>
      <c r="AD67" s="29" t="s">
        <v>29</v>
      </c>
      <c r="AE67" s="28" t="s">
        <v>117</v>
      </c>
      <c r="AF67" s="29"/>
      <c r="AG67"/>
      <c r="AH67"/>
    </row>
    <row r="68" spans="2:34">
      <c r="B68" s="46" t="s">
        <v>173</v>
      </c>
      <c r="C68" s="24">
        <v>0</v>
      </c>
      <c r="D68" s="24">
        <v>64</v>
      </c>
      <c r="E68" s="37" t="s">
        <v>118</v>
      </c>
      <c r="F68" s="8" t="s">
        <v>164</v>
      </c>
      <c r="G68" s="8" t="s">
        <v>165</v>
      </c>
      <c r="H68" s="8" t="s">
        <v>166</v>
      </c>
      <c r="I68" s="39" t="s">
        <v>118</v>
      </c>
      <c r="J68" s="39"/>
      <c r="K68" s="40"/>
      <c r="L68" s="40"/>
      <c r="M68" s="39"/>
      <c r="O68" s="34"/>
      <c r="Q68" s="1">
        <f t="shared" ref="Q68:Q89" si="11">IF(E68=I68,2^C68,IF(E68=J68,0,IF(E68=K68,2^C68,IF(E68=L68,0,IF(E68=M68,2^C68,0)))))</f>
        <v>1</v>
      </c>
      <c r="R68" s="1">
        <f t="shared" ref="R68:R89" si="12">IF(E68=I68,0,IF(E68=J68,2^C68,IF(E68=K68,2^C68,IF(E68=L68,0,IF(E68=M68,0,0)))))</f>
        <v>0</v>
      </c>
      <c r="S68" s="1">
        <f t="shared" ref="S68:S89" si="13">IF(E68=I68,0,IF(E68=J68,0,IF(E68=K68,0,IF(E68=L68,2^C68,IF(E68=M68,2^C68,0)))))</f>
        <v>0</v>
      </c>
      <c r="T68" s="1">
        <f t="shared" ref="T68:T89" si="14">IF(OR(E68=G68,E68=H68),2^C68,0)</f>
        <v>0</v>
      </c>
      <c r="U68" s="1">
        <f t="shared" ref="U68:U89" si="15">IF(E68=H68,2^C68,0)</f>
        <v>0</v>
      </c>
      <c r="AA68" s="9" t="s">
        <v>164</v>
      </c>
      <c r="AB68" s="9" t="s">
        <v>165</v>
      </c>
      <c r="AC68" s="9" t="s">
        <v>166</v>
      </c>
      <c r="AD68" s="28" t="s">
        <v>118</v>
      </c>
      <c r="AE68" s="28"/>
      <c r="AF68"/>
      <c r="AG68"/>
      <c r="AH68" s="28"/>
    </row>
    <row r="69" spans="2:34">
      <c r="B69" s="46"/>
      <c r="C69" s="24">
        <v>1</v>
      </c>
      <c r="D69" s="24">
        <v>65</v>
      </c>
      <c r="E69" s="37" t="s">
        <v>119</v>
      </c>
      <c r="F69" s="8" t="s">
        <v>164</v>
      </c>
      <c r="G69" s="8" t="s">
        <v>165</v>
      </c>
      <c r="H69" s="8" t="s">
        <v>166</v>
      </c>
      <c r="I69" s="39" t="s">
        <v>119</v>
      </c>
      <c r="J69" s="39"/>
      <c r="K69" s="39"/>
      <c r="L69" s="39"/>
      <c r="M69" s="39"/>
      <c r="O69" s="34"/>
      <c r="Q69" s="1">
        <f t="shared" si="11"/>
        <v>2</v>
      </c>
      <c r="R69" s="1">
        <f t="shared" si="12"/>
        <v>0</v>
      </c>
      <c r="S69" s="1">
        <f t="shared" si="13"/>
        <v>0</v>
      </c>
      <c r="T69" s="1">
        <f t="shared" si="14"/>
        <v>0</v>
      </c>
      <c r="U69" s="1">
        <f t="shared" si="15"/>
        <v>0</v>
      </c>
      <c r="AA69" s="9" t="s">
        <v>164</v>
      </c>
      <c r="AB69" s="9" t="s">
        <v>165</v>
      </c>
      <c r="AC69" s="9" t="s">
        <v>166</v>
      </c>
      <c r="AD69" s="28" t="s">
        <v>119</v>
      </c>
      <c r="AE69" s="28"/>
      <c r="AF69" s="28"/>
      <c r="AG69" s="28"/>
      <c r="AH69" s="28"/>
    </row>
    <row r="70" spans="2:34">
      <c r="B70" s="46"/>
      <c r="C70" s="24">
        <v>2</v>
      </c>
      <c r="D70" s="24">
        <v>66</v>
      </c>
      <c r="E70" s="37" t="s">
        <v>205</v>
      </c>
      <c r="F70" s="8" t="s">
        <v>164</v>
      </c>
      <c r="G70" s="8" t="s">
        <v>165</v>
      </c>
      <c r="H70" s="8" t="s">
        <v>166</v>
      </c>
      <c r="I70" s="39"/>
      <c r="J70" s="39" t="s">
        <v>48</v>
      </c>
      <c r="K70" s="39"/>
      <c r="L70" s="44"/>
      <c r="M70" s="39"/>
      <c r="O70" s="34"/>
      <c r="Q70" s="1">
        <f t="shared" si="11"/>
        <v>0</v>
      </c>
      <c r="R70" s="1">
        <f t="shared" si="12"/>
        <v>0</v>
      </c>
      <c r="S70" s="1">
        <f t="shared" si="13"/>
        <v>0</v>
      </c>
      <c r="T70" s="1">
        <f t="shared" si="14"/>
        <v>4</v>
      </c>
      <c r="U70" s="1">
        <f t="shared" si="15"/>
        <v>0</v>
      </c>
      <c r="AA70" s="9" t="s">
        <v>164</v>
      </c>
      <c r="AB70" s="9" t="s">
        <v>165</v>
      </c>
      <c r="AC70" s="9" t="s">
        <v>166</v>
      </c>
      <c r="AD70" s="28"/>
      <c r="AE70" s="28" t="s">
        <v>48</v>
      </c>
      <c r="AF70" s="28"/>
      <c r="AG70" s="33"/>
      <c r="AH70" s="28"/>
    </row>
    <row r="71" spans="2:34" ht="28.5">
      <c r="B71" s="46"/>
      <c r="C71" s="24">
        <v>3</v>
      </c>
      <c r="D71" s="24">
        <v>67</v>
      </c>
      <c r="E71" s="37" t="s">
        <v>125</v>
      </c>
      <c r="F71" s="8" t="s">
        <v>164</v>
      </c>
      <c r="G71" s="8" t="s">
        <v>165</v>
      </c>
      <c r="H71" s="8" t="s">
        <v>166</v>
      </c>
      <c r="I71" s="39" t="s">
        <v>125</v>
      </c>
      <c r="J71" s="39" t="s">
        <v>56</v>
      </c>
      <c r="K71" s="41"/>
      <c r="L71" s="44"/>
      <c r="M71" s="39"/>
      <c r="O71" s="34"/>
      <c r="Q71" s="1">
        <f t="shared" si="11"/>
        <v>8</v>
      </c>
      <c r="R71" s="1">
        <f t="shared" si="12"/>
        <v>0</v>
      </c>
      <c r="S71" s="1">
        <f t="shared" si="13"/>
        <v>0</v>
      </c>
      <c r="T71" s="1">
        <f t="shared" si="14"/>
        <v>0</v>
      </c>
      <c r="U71" s="1">
        <f t="shared" si="15"/>
        <v>0</v>
      </c>
      <c r="AA71" s="9" t="s">
        <v>164</v>
      </c>
      <c r="AB71" s="9" t="s">
        <v>165</v>
      </c>
      <c r="AC71" s="9" t="s">
        <v>166</v>
      </c>
      <c r="AD71" s="28" t="s">
        <v>125</v>
      </c>
      <c r="AE71" s="28" t="s">
        <v>56</v>
      </c>
      <c r="AF71" s="16"/>
      <c r="AG71" s="33"/>
      <c r="AH71" s="28"/>
    </row>
    <row r="72" spans="2:34" ht="28.5">
      <c r="B72" s="46"/>
      <c r="C72" s="24">
        <v>4</v>
      </c>
      <c r="D72" s="24">
        <v>68</v>
      </c>
      <c r="E72" s="37" t="s">
        <v>126</v>
      </c>
      <c r="F72" s="8" t="s">
        <v>164</v>
      </c>
      <c r="G72" s="8" t="s">
        <v>165</v>
      </c>
      <c r="H72" s="8" t="s">
        <v>166</v>
      </c>
      <c r="I72" s="39" t="s">
        <v>126</v>
      </c>
      <c r="J72" s="39" t="s">
        <v>55</v>
      </c>
      <c r="K72" s="41"/>
      <c r="L72" s="44"/>
      <c r="M72" s="39"/>
      <c r="O72" s="34"/>
      <c r="Q72" s="1">
        <f t="shared" si="11"/>
        <v>16</v>
      </c>
      <c r="R72" s="1">
        <f t="shared" si="12"/>
        <v>0</v>
      </c>
      <c r="S72" s="1">
        <f t="shared" si="13"/>
        <v>0</v>
      </c>
      <c r="T72" s="1">
        <f t="shared" si="14"/>
        <v>0</v>
      </c>
      <c r="U72" s="1">
        <f t="shared" si="15"/>
        <v>0</v>
      </c>
      <c r="AA72" s="9" t="s">
        <v>164</v>
      </c>
      <c r="AB72" s="9" t="s">
        <v>165</v>
      </c>
      <c r="AC72" s="9" t="s">
        <v>166</v>
      </c>
      <c r="AD72" s="28" t="s">
        <v>126</v>
      </c>
      <c r="AE72" s="28" t="s">
        <v>55</v>
      </c>
      <c r="AF72" s="16"/>
      <c r="AG72" s="33"/>
      <c r="AH72" s="28"/>
    </row>
    <row r="73" spans="2:34">
      <c r="B73" s="46"/>
      <c r="C73" s="24">
        <v>5</v>
      </c>
      <c r="D73" s="24">
        <v>69</v>
      </c>
      <c r="E73" s="37" t="s">
        <v>78</v>
      </c>
      <c r="F73" s="8" t="s">
        <v>164</v>
      </c>
      <c r="G73" s="8" t="s">
        <v>165</v>
      </c>
      <c r="H73" s="8" t="s">
        <v>166</v>
      </c>
      <c r="I73" s="39" t="s">
        <v>22</v>
      </c>
      <c r="J73" s="39" t="s">
        <v>39</v>
      </c>
      <c r="K73" s="39" t="s">
        <v>78</v>
      </c>
      <c r="L73" s="40"/>
      <c r="M73" s="39"/>
      <c r="O73" s="34"/>
      <c r="Q73" s="1">
        <f t="shared" si="11"/>
        <v>32</v>
      </c>
      <c r="R73" s="1">
        <f t="shared" si="12"/>
        <v>32</v>
      </c>
      <c r="S73" s="1">
        <f t="shared" si="13"/>
        <v>0</v>
      </c>
      <c r="T73" s="1">
        <f t="shared" si="14"/>
        <v>0</v>
      </c>
      <c r="U73" s="1">
        <f t="shared" si="15"/>
        <v>0</v>
      </c>
      <c r="AA73" s="9" t="s">
        <v>164</v>
      </c>
      <c r="AB73" s="9" t="s">
        <v>165</v>
      </c>
      <c r="AC73" s="9" t="s">
        <v>166</v>
      </c>
      <c r="AD73" s="28" t="s">
        <v>22</v>
      </c>
      <c r="AE73" s="28" t="s">
        <v>39</v>
      </c>
      <c r="AF73" s="28" t="s">
        <v>78</v>
      </c>
      <c r="AG73"/>
      <c r="AH73" s="28"/>
    </row>
    <row r="74" spans="2:34">
      <c r="B74" s="46"/>
      <c r="C74" s="24">
        <v>6</v>
      </c>
      <c r="D74" s="24">
        <v>70</v>
      </c>
      <c r="E74" s="37" t="s">
        <v>20</v>
      </c>
      <c r="F74" s="8" t="s">
        <v>164</v>
      </c>
      <c r="G74" s="8" t="s">
        <v>165</v>
      </c>
      <c r="H74" s="8" t="s">
        <v>166</v>
      </c>
      <c r="I74" s="39" t="s">
        <v>23</v>
      </c>
      <c r="J74" s="39" t="s">
        <v>41</v>
      </c>
      <c r="K74" s="39" t="s">
        <v>20</v>
      </c>
      <c r="L74" s="41"/>
      <c r="M74" s="39"/>
      <c r="O74" s="22"/>
      <c r="Q74" s="1">
        <f t="shared" si="11"/>
        <v>64</v>
      </c>
      <c r="R74" s="1">
        <f t="shared" si="12"/>
        <v>64</v>
      </c>
      <c r="S74" s="1">
        <f t="shared" si="13"/>
        <v>0</v>
      </c>
      <c r="T74" s="1">
        <f t="shared" si="14"/>
        <v>0</v>
      </c>
      <c r="U74" s="1">
        <f t="shared" si="15"/>
        <v>0</v>
      </c>
      <c r="AA74" s="9" t="s">
        <v>164</v>
      </c>
      <c r="AB74" s="9" t="s">
        <v>165</v>
      </c>
      <c r="AC74" s="9" t="s">
        <v>166</v>
      </c>
      <c r="AD74" s="28" t="s">
        <v>23</v>
      </c>
      <c r="AE74" s="28" t="s">
        <v>41</v>
      </c>
      <c r="AF74" s="29" t="s">
        <v>20</v>
      </c>
      <c r="AG74" s="16"/>
      <c r="AH74" s="28"/>
    </row>
    <row r="75" spans="2:34">
      <c r="B75" s="46"/>
      <c r="C75" s="24">
        <v>7</v>
      </c>
      <c r="D75" s="24">
        <v>71</v>
      </c>
      <c r="E75" s="37" t="s">
        <v>24</v>
      </c>
      <c r="F75" s="8" t="s">
        <v>164</v>
      </c>
      <c r="G75" s="8" t="s">
        <v>165</v>
      </c>
      <c r="H75" s="8" t="s">
        <v>166</v>
      </c>
      <c r="I75" s="39" t="s">
        <v>24</v>
      </c>
      <c r="J75" s="39" t="s">
        <v>43</v>
      </c>
      <c r="K75" s="39" t="s">
        <v>76</v>
      </c>
      <c r="L75" s="40"/>
      <c r="M75" s="39"/>
      <c r="O75" s="22"/>
      <c r="Q75" s="1">
        <f t="shared" si="11"/>
        <v>128</v>
      </c>
      <c r="R75" s="1">
        <f t="shared" si="12"/>
        <v>0</v>
      </c>
      <c r="S75" s="1">
        <f t="shared" si="13"/>
        <v>0</v>
      </c>
      <c r="T75" s="1">
        <f t="shared" si="14"/>
        <v>0</v>
      </c>
      <c r="U75" s="1">
        <f t="shared" si="15"/>
        <v>0</v>
      </c>
      <c r="AA75" s="9" t="s">
        <v>164</v>
      </c>
      <c r="AB75" s="9" t="s">
        <v>165</v>
      </c>
      <c r="AC75" s="9" t="s">
        <v>166</v>
      </c>
      <c r="AD75" s="28" t="s">
        <v>24</v>
      </c>
      <c r="AE75" s="28" t="s">
        <v>43</v>
      </c>
      <c r="AF75" s="28" t="s">
        <v>76</v>
      </c>
      <c r="AG75"/>
      <c r="AH75" s="28"/>
    </row>
    <row r="76" spans="2:34">
      <c r="B76" s="46"/>
      <c r="C76" s="24">
        <v>8</v>
      </c>
      <c r="D76" s="24">
        <v>72</v>
      </c>
      <c r="E76" s="37" t="s">
        <v>45</v>
      </c>
      <c r="F76" s="8" t="s">
        <v>164</v>
      </c>
      <c r="G76" s="8" t="s">
        <v>165</v>
      </c>
      <c r="H76" s="8" t="s">
        <v>166</v>
      </c>
      <c r="I76" s="39" t="s">
        <v>25</v>
      </c>
      <c r="J76" s="39" t="s">
        <v>45</v>
      </c>
      <c r="K76" s="39" t="s">
        <v>21</v>
      </c>
      <c r="L76" s="40"/>
      <c r="M76" s="39"/>
      <c r="O76" s="22"/>
      <c r="Q76" s="1">
        <f t="shared" si="11"/>
        <v>0</v>
      </c>
      <c r="R76" s="1">
        <f t="shared" si="12"/>
        <v>256</v>
      </c>
      <c r="S76" s="1">
        <f t="shared" si="13"/>
        <v>0</v>
      </c>
      <c r="T76" s="1">
        <f t="shared" si="14"/>
        <v>0</v>
      </c>
      <c r="U76" s="1">
        <f t="shared" si="15"/>
        <v>0</v>
      </c>
      <c r="AA76" s="9" t="s">
        <v>164</v>
      </c>
      <c r="AB76" s="9" t="s">
        <v>165</v>
      </c>
      <c r="AC76" s="9" t="s">
        <v>166</v>
      </c>
      <c r="AD76" s="28" t="s">
        <v>25</v>
      </c>
      <c r="AE76" s="29" t="s">
        <v>45</v>
      </c>
      <c r="AF76" s="29" t="s">
        <v>21</v>
      </c>
      <c r="AG76"/>
      <c r="AH76" s="28"/>
    </row>
    <row r="77" spans="2:34" ht="28.5">
      <c r="B77" s="46"/>
      <c r="C77" s="24">
        <v>9</v>
      </c>
      <c r="D77" s="24">
        <v>73</v>
      </c>
      <c r="E77" s="37" t="s">
        <v>55</v>
      </c>
      <c r="F77" s="8" t="s">
        <v>164</v>
      </c>
      <c r="G77" s="8" t="s">
        <v>165</v>
      </c>
      <c r="H77" s="8" t="s">
        <v>166</v>
      </c>
      <c r="I77" s="39" t="s">
        <v>26</v>
      </c>
      <c r="J77" s="39" t="s">
        <v>55</v>
      </c>
      <c r="K77" s="39" t="s">
        <v>18</v>
      </c>
      <c r="L77" s="39" t="s">
        <v>53</v>
      </c>
      <c r="M77" s="39"/>
      <c r="O77" s="22"/>
      <c r="Q77" s="1">
        <f t="shared" si="11"/>
        <v>0</v>
      </c>
      <c r="R77" s="1">
        <f t="shared" si="12"/>
        <v>512</v>
      </c>
      <c r="S77" s="1">
        <f t="shared" si="13"/>
        <v>0</v>
      </c>
      <c r="T77" s="1">
        <f t="shared" si="14"/>
        <v>0</v>
      </c>
      <c r="U77" s="1">
        <f t="shared" si="15"/>
        <v>0</v>
      </c>
      <c r="AA77" s="9" t="s">
        <v>164</v>
      </c>
      <c r="AB77" s="9" t="s">
        <v>165</v>
      </c>
      <c r="AC77" s="9" t="s">
        <v>166</v>
      </c>
      <c r="AD77" s="28" t="s">
        <v>26</v>
      </c>
      <c r="AE77" s="28" t="s">
        <v>55</v>
      </c>
      <c r="AF77" s="28" t="s">
        <v>18</v>
      </c>
      <c r="AG77" s="29" t="s">
        <v>53</v>
      </c>
      <c r="AH77" s="28"/>
    </row>
    <row r="78" spans="2:34" ht="25.5">
      <c r="B78" s="46"/>
      <c r="C78" s="24">
        <v>10</v>
      </c>
      <c r="D78" s="24">
        <v>74</v>
      </c>
      <c r="E78" s="37" t="s">
        <v>19</v>
      </c>
      <c r="F78" s="8" t="s">
        <v>164</v>
      </c>
      <c r="G78" s="8" t="s">
        <v>165</v>
      </c>
      <c r="H78" s="8" t="s">
        <v>166</v>
      </c>
      <c r="I78" s="39" t="s">
        <v>27</v>
      </c>
      <c r="J78" s="39" t="s">
        <v>56</v>
      </c>
      <c r="K78" s="39" t="s">
        <v>19</v>
      </c>
      <c r="L78" s="39"/>
      <c r="M78" s="39"/>
      <c r="O78" s="22"/>
      <c r="Q78" s="1">
        <f t="shared" si="11"/>
        <v>1024</v>
      </c>
      <c r="R78" s="1">
        <f t="shared" si="12"/>
        <v>1024</v>
      </c>
      <c r="S78" s="1">
        <f t="shared" si="13"/>
        <v>0</v>
      </c>
      <c r="T78" s="1">
        <f t="shared" si="14"/>
        <v>0</v>
      </c>
      <c r="U78" s="1">
        <f t="shared" si="15"/>
        <v>0</v>
      </c>
      <c r="AA78" s="9" t="s">
        <v>164</v>
      </c>
      <c r="AB78" s="9" t="s">
        <v>165</v>
      </c>
      <c r="AC78" s="9" t="s">
        <v>166</v>
      </c>
      <c r="AD78" s="28" t="s">
        <v>27</v>
      </c>
      <c r="AE78" s="28" t="s">
        <v>56</v>
      </c>
      <c r="AF78" s="28" t="s">
        <v>19</v>
      </c>
      <c r="AG78" s="28"/>
      <c r="AH78" s="28"/>
    </row>
    <row r="79" spans="2:34">
      <c r="B79" s="46"/>
      <c r="C79" s="24">
        <v>11</v>
      </c>
      <c r="D79" s="24">
        <v>75</v>
      </c>
      <c r="E79" s="37" t="s">
        <v>61</v>
      </c>
      <c r="F79" s="8" t="s">
        <v>164</v>
      </c>
      <c r="G79" s="8" t="s">
        <v>165</v>
      </c>
      <c r="H79" s="8" t="s">
        <v>166</v>
      </c>
      <c r="I79" s="39" t="s">
        <v>197</v>
      </c>
      <c r="J79" s="39" t="s">
        <v>61</v>
      </c>
      <c r="K79" s="39" t="s">
        <v>80</v>
      </c>
      <c r="L79" s="39" t="s">
        <v>30</v>
      </c>
      <c r="M79" s="39" t="s">
        <v>78</v>
      </c>
      <c r="O79" s="22"/>
      <c r="Q79" s="1">
        <f t="shared" si="11"/>
        <v>0</v>
      </c>
      <c r="R79" s="1">
        <f t="shared" si="12"/>
        <v>2048</v>
      </c>
      <c r="S79" s="1">
        <f t="shared" si="13"/>
        <v>0</v>
      </c>
      <c r="T79" s="1">
        <f t="shared" si="14"/>
        <v>0</v>
      </c>
      <c r="U79" s="1">
        <f t="shared" si="15"/>
        <v>0</v>
      </c>
      <c r="AA79" s="9" t="s">
        <v>164</v>
      </c>
      <c r="AB79" s="9" t="s">
        <v>165</v>
      </c>
      <c r="AC79" s="9" t="s">
        <v>166</v>
      </c>
      <c r="AD79" s="28" t="s">
        <v>197</v>
      </c>
      <c r="AE79" s="28" t="s">
        <v>61</v>
      </c>
      <c r="AF79" s="28" t="s">
        <v>80</v>
      </c>
      <c r="AG79" s="28" t="s">
        <v>30</v>
      </c>
      <c r="AH79" s="28" t="s">
        <v>78</v>
      </c>
    </row>
    <row r="80" spans="2:34">
      <c r="B80" s="46"/>
      <c r="C80" s="24">
        <v>12</v>
      </c>
      <c r="D80" s="24">
        <v>76</v>
      </c>
      <c r="E80" s="37" t="s">
        <v>62</v>
      </c>
      <c r="F80" s="8" t="s">
        <v>164</v>
      </c>
      <c r="G80" s="8" t="s">
        <v>165</v>
      </c>
      <c r="H80" s="8" t="s">
        <v>166</v>
      </c>
      <c r="I80" s="39" t="s">
        <v>198</v>
      </c>
      <c r="J80" s="39" t="s">
        <v>62</v>
      </c>
      <c r="K80" s="39" t="s">
        <v>82</v>
      </c>
      <c r="L80" s="39" t="s">
        <v>31</v>
      </c>
      <c r="M80" s="39" t="s">
        <v>76</v>
      </c>
      <c r="O80" s="22"/>
      <c r="Q80" s="1">
        <f t="shared" si="11"/>
        <v>0</v>
      </c>
      <c r="R80" s="1">
        <f t="shared" si="12"/>
        <v>4096</v>
      </c>
      <c r="S80" s="1">
        <f t="shared" si="13"/>
        <v>0</v>
      </c>
      <c r="T80" s="1">
        <f t="shared" si="14"/>
        <v>0</v>
      </c>
      <c r="U80" s="1">
        <f t="shared" si="15"/>
        <v>0</v>
      </c>
      <c r="AA80" s="9" t="s">
        <v>164</v>
      </c>
      <c r="AB80" s="9" t="s">
        <v>165</v>
      </c>
      <c r="AC80" s="9" t="s">
        <v>166</v>
      </c>
      <c r="AD80" s="28" t="s">
        <v>198</v>
      </c>
      <c r="AE80" s="28" t="s">
        <v>62</v>
      </c>
      <c r="AF80" s="28" t="s">
        <v>82</v>
      </c>
      <c r="AG80" s="28" t="s">
        <v>31</v>
      </c>
      <c r="AH80" s="28" t="s">
        <v>76</v>
      </c>
    </row>
    <row r="81" spans="1:34">
      <c r="B81" s="46"/>
      <c r="C81" s="24">
        <v>13</v>
      </c>
      <c r="D81" s="24">
        <v>77</v>
      </c>
      <c r="E81" s="37" t="s">
        <v>206</v>
      </c>
      <c r="F81" s="8" t="s">
        <v>164</v>
      </c>
      <c r="G81" s="8" t="s">
        <v>165</v>
      </c>
      <c r="H81" s="8" t="s">
        <v>166</v>
      </c>
      <c r="I81" s="39" t="s">
        <v>199</v>
      </c>
      <c r="J81" s="39" t="s">
        <v>63</v>
      </c>
      <c r="K81" s="39" t="s">
        <v>81</v>
      </c>
      <c r="L81" s="39" t="s">
        <v>32</v>
      </c>
      <c r="M81" s="39" t="s">
        <v>54</v>
      </c>
      <c r="O81" s="22"/>
      <c r="Q81" s="1">
        <f t="shared" si="11"/>
        <v>0</v>
      </c>
      <c r="R81" s="1">
        <f t="shared" si="12"/>
        <v>0</v>
      </c>
      <c r="S81" s="1">
        <f t="shared" si="13"/>
        <v>0</v>
      </c>
      <c r="T81" s="1">
        <f t="shared" si="14"/>
        <v>8192</v>
      </c>
      <c r="U81" s="1">
        <f t="shared" si="15"/>
        <v>8192</v>
      </c>
      <c r="AA81" s="9" t="s">
        <v>164</v>
      </c>
      <c r="AB81" s="9" t="s">
        <v>165</v>
      </c>
      <c r="AC81" s="9" t="s">
        <v>166</v>
      </c>
      <c r="AD81" s="28" t="s">
        <v>199</v>
      </c>
      <c r="AE81" s="28" t="s">
        <v>63</v>
      </c>
      <c r="AF81" s="28" t="s">
        <v>81</v>
      </c>
      <c r="AG81" s="28" t="s">
        <v>32</v>
      </c>
      <c r="AH81" s="28" t="s">
        <v>54</v>
      </c>
    </row>
    <row r="82" spans="1:34">
      <c r="B82" s="46"/>
      <c r="C82" s="24">
        <v>14</v>
      </c>
      <c r="D82" s="24">
        <v>78</v>
      </c>
      <c r="E82" s="37" t="s">
        <v>64</v>
      </c>
      <c r="F82" s="8" t="s">
        <v>164</v>
      </c>
      <c r="G82" s="8" t="s">
        <v>165</v>
      </c>
      <c r="H82" s="8" t="s">
        <v>166</v>
      </c>
      <c r="I82" s="39" t="s">
        <v>200</v>
      </c>
      <c r="J82" s="39" t="s">
        <v>64</v>
      </c>
      <c r="K82" s="39" t="s">
        <v>83</v>
      </c>
      <c r="L82" s="39" t="s">
        <v>33</v>
      </c>
      <c r="M82" s="39" t="s">
        <v>59</v>
      </c>
      <c r="O82" s="22"/>
      <c r="Q82" s="1">
        <f t="shared" si="11"/>
        <v>0</v>
      </c>
      <c r="R82" s="1">
        <f t="shared" si="12"/>
        <v>16384</v>
      </c>
      <c r="S82" s="1">
        <f t="shared" si="13"/>
        <v>0</v>
      </c>
      <c r="T82" s="1">
        <f t="shared" si="14"/>
        <v>0</v>
      </c>
      <c r="U82" s="1">
        <f t="shared" si="15"/>
        <v>0</v>
      </c>
      <c r="AA82" s="9" t="s">
        <v>164</v>
      </c>
      <c r="AB82" s="9" t="s">
        <v>165</v>
      </c>
      <c r="AC82" s="9" t="s">
        <v>166</v>
      </c>
      <c r="AD82" s="28" t="s">
        <v>200</v>
      </c>
      <c r="AE82" s="28" t="s">
        <v>64</v>
      </c>
      <c r="AF82" s="28" t="s">
        <v>83</v>
      </c>
      <c r="AG82" s="28" t="s">
        <v>33</v>
      </c>
      <c r="AH82" s="28" t="s">
        <v>59</v>
      </c>
    </row>
    <row r="83" spans="1:34">
      <c r="B83" s="46"/>
      <c r="C83" s="24">
        <v>15</v>
      </c>
      <c r="D83" s="24">
        <v>79</v>
      </c>
      <c r="E83" s="37" t="s">
        <v>0</v>
      </c>
      <c r="F83" s="8" t="s">
        <v>164</v>
      </c>
      <c r="G83" s="8" t="s">
        <v>165</v>
      </c>
      <c r="H83" s="8" t="s">
        <v>166</v>
      </c>
      <c r="I83" s="39" t="s">
        <v>201</v>
      </c>
      <c r="J83" s="39" t="s">
        <v>39</v>
      </c>
      <c r="K83" s="39" t="s">
        <v>0</v>
      </c>
      <c r="L83" s="39" t="s">
        <v>34</v>
      </c>
      <c r="M83" s="39" t="s">
        <v>60</v>
      </c>
      <c r="O83" s="22"/>
      <c r="Q83" s="1">
        <f t="shared" si="11"/>
        <v>32768</v>
      </c>
      <c r="R83" s="1">
        <f t="shared" si="12"/>
        <v>32768</v>
      </c>
      <c r="S83" s="1">
        <f t="shared" si="13"/>
        <v>0</v>
      </c>
      <c r="T83" s="1">
        <f t="shared" si="14"/>
        <v>0</v>
      </c>
      <c r="U83" s="1">
        <f t="shared" si="15"/>
        <v>0</v>
      </c>
      <c r="AA83" s="9" t="s">
        <v>164</v>
      </c>
      <c r="AB83" s="9" t="s">
        <v>165</v>
      </c>
      <c r="AC83" s="9" t="s">
        <v>166</v>
      </c>
      <c r="AD83" s="28" t="s">
        <v>201</v>
      </c>
      <c r="AE83" s="28" t="s">
        <v>39</v>
      </c>
      <c r="AF83" s="28" t="s">
        <v>0</v>
      </c>
      <c r="AG83" s="28" t="s">
        <v>34</v>
      </c>
      <c r="AH83" s="28" t="s">
        <v>60</v>
      </c>
    </row>
    <row r="84" spans="1:34">
      <c r="B84" s="46"/>
      <c r="C84" s="24">
        <v>16</v>
      </c>
      <c r="D84" s="24">
        <v>80</v>
      </c>
      <c r="E84" s="37" t="s">
        <v>1</v>
      </c>
      <c r="F84" s="8" t="s">
        <v>164</v>
      </c>
      <c r="G84" s="8" t="s">
        <v>165</v>
      </c>
      <c r="H84" s="8" t="s">
        <v>166</v>
      </c>
      <c r="I84" s="39" t="s">
        <v>202</v>
      </c>
      <c r="J84" s="39" t="s">
        <v>41</v>
      </c>
      <c r="K84" s="39" t="s">
        <v>1</v>
      </c>
      <c r="L84" s="39" t="s">
        <v>35</v>
      </c>
      <c r="M84" s="39" t="s">
        <v>48</v>
      </c>
      <c r="O84" s="22"/>
      <c r="Q84" s="1">
        <f t="shared" si="11"/>
        <v>65536</v>
      </c>
      <c r="R84" s="1">
        <f t="shared" si="12"/>
        <v>65536</v>
      </c>
      <c r="S84" s="1">
        <f t="shared" si="13"/>
        <v>0</v>
      </c>
      <c r="T84" s="1">
        <f t="shared" si="14"/>
        <v>0</v>
      </c>
      <c r="U84" s="1">
        <f t="shared" si="15"/>
        <v>0</v>
      </c>
      <c r="AA84" s="9" t="s">
        <v>164</v>
      </c>
      <c r="AB84" s="9" t="s">
        <v>165</v>
      </c>
      <c r="AC84" s="9" t="s">
        <v>166</v>
      </c>
      <c r="AD84" s="28" t="s">
        <v>202</v>
      </c>
      <c r="AE84" s="28" t="s">
        <v>41</v>
      </c>
      <c r="AF84" s="28" t="s">
        <v>1</v>
      </c>
      <c r="AG84" s="28" t="s">
        <v>35</v>
      </c>
      <c r="AH84" s="28" t="s">
        <v>48</v>
      </c>
    </row>
    <row r="85" spans="1:34">
      <c r="B85" s="46"/>
      <c r="C85" s="24">
        <v>17</v>
      </c>
      <c r="D85" s="24">
        <v>81</v>
      </c>
      <c r="E85" s="37" t="s">
        <v>207</v>
      </c>
      <c r="F85" s="8" t="s">
        <v>164</v>
      </c>
      <c r="G85" s="8" t="s">
        <v>165</v>
      </c>
      <c r="H85" s="8" t="s">
        <v>166</v>
      </c>
      <c r="I85" s="39" t="s">
        <v>203</v>
      </c>
      <c r="J85" s="39" t="s">
        <v>43</v>
      </c>
      <c r="K85" s="39" t="s">
        <v>2</v>
      </c>
      <c r="L85" s="39" t="s">
        <v>36</v>
      </c>
      <c r="M85" s="39" t="s">
        <v>6</v>
      </c>
      <c r="O85" s="22"/>
      <c r="Q85" s="1">
        <f t="shared" si="11"/>
        <v>0</v>
      </c>
      <c r="R85" s="1">
        <f t="shared" si="12"/>
        <v>0</v>
      </c>
      <c r="S85" s="1">
        <f t="shared" si="13"/>
        <v>0</v>
      </c>
      <c r="T85" s="1">
        <f t="shared" si="14"/>
        <v>0</v>
      </c>
      <c r="U85" s="1">
        <f t="shared" si="15"/>
        <v>0</v>
      </c>
      <c r="AA85" s="9" t="s">
        <v>164</v>
      </c>
      <c r="AB85" s="9" t="s">
        <v>165</v>
      </c>
      <c r="AC85" s="9" t="s">
        <v>166</v>
      </c>
      <c r="AD85" s="28" t="s">
        <v>203</v>
      </c>
      <c r="AE85" s="28" t="s">
        <v>43</v>
      </c>
      <c r="AF85" s="28" t="s">
        <v>2</v>
      </c>
      <c r="AG85" s="28" t="s">
        <v>36</v>
      </c>
      <c r="AH85" s="28" t="s">
        <v>6</v>
      </c>
    </row>
    <row r="86" spans="1:34">
      <c r="B86" s="46"/>
      <c r="C86" s="24">
        <v>18</v>
      </c>
      <c r="D86" s="24">
        <v>82</v>
      </c>
      <c r="E86" s="37" t="s">
        <v>207</v>
      </c>
      <c r="F86" s="8" t="s">
        <v>164</v>
      </c>
      <c r="G86" s="8" t="s">
        <v>165</v>
      </c>
      <c r="H86" s="8" t="s">
        <v>166</v>
      </c>
      <c r="I86" s="39" t="s">
        <v>204</v>
      </c>
      <c r="J86" s="39" t="s">
        <v>45</v>
      </c>
      <c r="K86" s="39" t="s">
        <v>3</v>
      </c>
      <c r="L86" s="39" t="s">
        <v>37</v>
      </c>
      <c r="M86" s="39" t="s">
        <v>7</v>
      </c>
      <c r="O86" s="22"/>
      <c r="Q86" s="1">
        <f t="shared" si="11"/>
        <v>0</v>
      </c>
      <c r="R86" s="1">
        <f t="shared" si="12"/>
        <v>0</v>
      </c>
      <c r="S86" s="1">
        <f t="shared" si="13"/>
        <v>0</v>
      </c>
      <c r="T86" s="1">
        <f t="shared" si="14"/>
        <v>0</v>
      </c>
      <c r="U86" s="1">
        <f t="shared" si="15"/>
        <v>0</v>
      </c>
      <c r="AA86" s="9" t="s">
        <v>164</v>
      </c>
      <c r="AB86" s="9" t="s">
        <v>165</v>
      </c>
      <c r="AC86" s="9" t="s">
        <v>166</v>
      </c>
      <c r="AD86" s="28" t="s">
        <v>204</v>
      </c>
      <c r="AE86" s="28" t="s">
        <v>45</v>
      </c>
      <c r="AF86" s="28" t="s">
        <v>3</v>
      </c>
      <c r="AG86" s="28" t="s">
        <v>37</v>
      </c>
      <c r="AH86" s="28" t="s">
        <v>7</v>
      </c>
    </row>
    <row r="87" spans="1:34">
      <c r="B87" s="46"/>
      <c r="C87" s="24">
        <v>19</v>
      </c>
      <c r="D87" s="24">
        <v>83</v>
      </c>
      <c r="E87" s="37" t="s">
        <v>2</v>
      </c>
      <c r="F87" s="8" t="s">
        <v>164</v>
      </c>
      <c r="G87" s="8" t="s">
        <v>165</v>
      </c>
      <c r="H87" s="8" t="s">
        <v>166</v>
      </c>
      <c r="I87" s="39" t="s">
        <v>2</v>
      </c>
      <c r="J87" s="39"/>
      <c r="K87" s="39"/>
      <c r="L87" s="39"/>
      <c r="M87" s="39"/>
      <c r="O87" s="22"/>
      <c r="Q87" s="1">
        <f t="shared" si="11"/>
        <v>524288</v>
      </c>
      <c r="R87" s="1">
        <f t="shared" si="12"/>
        <v>0</v>
      </c>
      <c r="S87" s="1">
        <f t="shared" si="13"/>
        <v>0</v>
      </c>
      <c r="T87" s="1">
        <f t="shared" si="14"/>
        <v>0</v>
      </c>
      <c r="U87" s="1">
        <f t="shared" si="15"/>
        <v>0</v>
      </c>
      <c r="AA87" s="9" t="s">
        <v>164</v>
      </c>
      <c r="AB87" s="9" t="s">
        <v>165</v>
      </c>
      <c r="AC87" s="9" t="s">
        <v>166</v>
      </c>
      <c r="AD87" s="28" t="s">
        <v>2</v>
      </c>
      <c r="AE87" s="28"/>
      <c r="AF87" s="28"/>
      <c r="AG87" s="28"/>
      <c r="AH87" s="28"/>
    </row>
    <row r="88" spans="1:34">
      <c r="B88" s="46"/>
      <c r="C88" s="24">
        <v>20</v>
      </c>
      <c r="D88" s="24">
        <v>84</v>
      </c>
      <c r="E88" s="37" t="s">
        <v>3</v>
      </c>
      <c r="F88" s="8" t="s">
        <v>164</v>
      </c>
      <c r="G88" s="8" t="s">
        <v>165</v>
      </c>
      <c r="H88" s="8" t="s">
        <v>166</v>
      </c>
      <c r="I88" s="39" t="s">
        <v>3</v>
      </c>
      <c r="J88" s="39"/>
      <c r="K88" s="39"/>
      <c r="L88" s="39"/>
      <c r="M88" s="39"/>
      <c r="O88" s="22"/>
      <c r="Q88" s="1">
        <f t="shared" si="11"/>
        <v>1048576</v>
      </c>
      <c r="R88" s="1">
        <f t="shared" si="12"/>
        <v>0</v>
      </c>
      <c r="S88" s="1">
        <f t="shared" si="13"/>
        <v>0</v>
      </c>
      <c r="T88" s="1">
        <f t="shared" si="14"/>
        <v>0</v>
      </c>
      <c r="U88" s="1">
        <f t="shared" si="15"/>
        <v>0</v>
      </c>
      <c r="AA88" s="9" t="s">
        <v>164</v>
      </c>
      <c r="AB88" s="9" t="s">
        <v>165</v>
      </c>
      <c r="AC88" s="9" t="s">
        <v>166</v>
      </c>
      <c r="AD88" s="28" t="s">
        <v>3</v>
      </c>
      <c r="AE88" s="28"/>
      <c r="AF88" s="28"/>
      <c r="AG88" s="28"/>
      <c r="AH88" s="28"/>
    </row>
    <row r="89" spans="1:34">
      <c r="B89" s="46"/>
      <c r="C89" s="24">
        <v>21</v>
      </c>
      <c r="D89" s="24">
        <v>85</v>
      </c>
      <c r="E89" s="37" t="s">
        <v>38</v>
      </c>
      <c r="F89" s="8" t="s">
        <v>164</v>
      </c>
      <c r="G89" s="8" t="s">
        <v>165</v>
      </c>
      <c r="H89" s="8" t="s">
        <v>166</v>
      </c>
      <c r="I89" s="39" t="s">
        <v>38</v>
      </c>
      <c r="J89" s="39"/>
      <c r="K89" s="39"/>
      <c r="L89" s="39"/>
      <c r="M89" s="39"/>
      <c r="Q89" s="1">
        <f t="shared" si="11"/>
        <v>2097152</v>
      </c>
      <c r="R89" s="1">
        <f t="shared" si="12"/>
        <v>0</v>
      </c>
      <c r="S89" s="1">
        <f t="shared" si="13"/>
        <v>0</v>
      </c>
      <c r="T89" s="1">
        <f t="shared" si="14"/>
        <v>0</v>
      </c>
      <c r="U89" s="1">
        <f t="shared" si="15"/>
        <v>0</v>
      </c>
      <c r="AA89" s="9" t="s">
        <v>164</v>
      </c>
      <c r="AB89" s="9" t="s">
        <v>165</v>
      </c>
      <c r="AC89" s="9" t="s">
        <v>166</v>
      </c>
      <c r="AD89" s="28" t="s">
        <v>38</v>
      </c>
      <c r="AE89" s="28"/>
      <c r="AF89" s="28"/>
      <c r="AG89" s="28"/>
      <c r="AH89" s="28"/>
    </row>
    <row r="90" spans="1:34">
      <c r="A90" s="16"/>
      <c r="B90" s="17"/>
      <c r="C90" s="18"/>
      <c r="D90" s="18"/>
      <c r="E90" s="19"/>
      <c r="F90" s="18"/>
      <c r="G90" s="18"/>
      <c r="H90" s="9"/>
      <c r="I90" s="10"/>
      <c r="J90" s="10"/>
      <c r="K90" s="10"/>
      <c r="L90" s="10"/>
      <c r="M90" s="11"/>
    </row>
    <row r="91" spans="1:34">
      <c r="A91" s="16"/>
      <c r="B91" s="17"/>
      <c r="C91" s="18"/>
      <c r="D91" s="18"/>
      <c r="E91" s="19"/>
      <c r="F91" s="18"/>
      <c r="G91" s="18"/>
      <c r="H91" s="9"/>
      <c r="I91" s="10"/>
      <c r="J91" s="10"/>
      <c r="K91" s="10"/>
      <c r="L91" s="10"/>
      <c r="M91" s="11"/>
    </row>
    <row r="92" spans="1:34">
      <c r="A92" s="16"/>
      <c r="B92" s="17"/>
      <c r="C92" s="18"/>
      <c r="D92" s="18"/>
      <c r="E92" s="19"/>
      <c r="F92" s="18"/>
      <c r="G92" s="18"/>
      <c r="H92" s="9"/>
      <c r="I92" s="10"/>
      <c r="J92" s="10"/>
      <c r="K92" s="10"/>
      <c r="L92" s="10"/>
      <c r="M92" s="11"/>
    </row>
    <row r="93" spans="1:34">
      <c r="A93" s="16"/>
      <c r="B93" s="17"/>
      <c r="C93" s="18"/>
      <c r="D93" s="18"/>
      <c r="E93" s="19"/>
      <c r="F93" s="18"/>
      <c r="G93" s="18"/>
      <c r="H93" s="9"/>
      <c r="I93" s="10"/>
      <c r="J93" s="10"/>
      <c r="K93" s="10"/>
      <c r="L93" s="10"/>
      <c r="M93" s="11"/>
    </row>
    <row r="94" spans="1:34">
      <c r="A94" s="16"/>
      <c r="B94" s="17"/>
      <c r="C94" s="18"/>
      <c r="D94" s="18"/>
      <c r="E94" s="19"/>
      <c r="F94" s="18"/>
      <c r="G94" s="18"/>
      <c r="H94" s="9"/>
      <c r="I94" s="10"/>
      <c r="J94" s="10"/>
      <c r="K94" s="10"/>
      <c r="L94" s="10"/>
      <c r="M94" s="11"/>
    </row>
    <row r="95" spans="1:34">
      <c r="A95" s="16"/>
      <c r="B95" s="17"/>
      <c r="C95" s="18"/>
      <c r="D95" s="18"/>
      <c r="E95" s="19"/>
      <c r="F95" s="18"/>
      <c r="G95" s="18"/>
      <c r="H95" s="9"/>
      <c r="I95" s="10"/>
      <c r="J95" s="10"/>
      <c r="K95" s="10"/>
      <c r="L95" s="10"/>
      <c r="M95" s="11"/>
    </row>
    <row r="96" spans="1:34">
      <c r="A96" s="16"/>
      <c r="B96" s="17"/>
      <c r="C96" s="18"/>
      <c r="D96" s="18"/>
      <c r="E96" s="19"/>
      <c r="F96" s="18"/>
      <c r="G96" s="18"/>
      <c r="H96" s="9"/>
      <c r="I96" s="10"/>
      <c r="J96" s="10"/>
      <c r="K96" s="10"/>
      <c r="L96" s="10"/>
      <c r="M96" s="11"/>
    </row>
    <row r="97" spans="1:13">
      <c r="A97" s="16"/>
      <c r="B97" s="17"/>
      <c r="C97" s="18"/>
      <c r="D97" s="18"/>
      <c r="E97" s="19"/>
      <c r="F97" s="18"/>
      <c r="G97" s="18"/>
      <c r="H97" s="9"/>
      <c r="I97" s="10"/>
      <c r="J97" s="10"/>
      <c r="K97" s="10"/>
      <c r="L97" s="10"/>
      <c r="M97" s="11"/>
    </row>
    <row r="98" spans="1:13">
      <c r="A98" s="16"/>
      <c r="B98" s="17"/>
      <c r="C98" s="18"/>
      <c r="D98" s="18"/>
      <c r="E98" s="19"/>
      <c r="F98" s="18"/>
      <c r="G98" s="18"/>
      <c r="H98" s="9"/>
      <c r="I98" s="10"/>
      <c r="J98" s="10"/>
      <c r="K98" s="10"/>
      <c r="L98" s="10"/>
      <c r="M98" s="11"/>
    </row>
    <row r="99" spans="1:13">
      <c r="A99" s="16"/>
      <c r="B99" s="17"/>
      <c r="C99" s="18"/>
      <c r="D99" s="18"/>
      <c r="E99" s="19"/>
      <c r="F99" s="18"/>
      <c r="G99" s="18"/>
      <c r="H99" s="9"/>
      <c r="I99" s="10"/>
      <c r="J99" s="10"/>
      <c r="K99" s="10"/>
      <c r="L99" s="10"/>
      <c r="M99" s="11"/>
    </row>
    <row r="100" spans="1:13">
      <c r="A100" s="16"/>
      <c r="B100" s="17"/>
      <c r="C100" s="18"/>
      <c r="D100" s="18"/>
      <c r="E100" s="19"/>
      <c r="F100" s="18"/>
      <c r="G100" s="18"/>
      <c r="H100" s="9"/>
      <c r="I100" s="10"/>
      <c r="J100" s="10"/>
      <c r="K100" s="10"/>
      <c r="L100" s="10"/>
      <c r="M100" s="11"/>
    </row>
    <row r="101" spans="1:13">
      <c r="A101" s="16"/>
      <c r="B101" s="17"/>
      <c r="C101" s="18"/>
      <c r="D101" s="18"/>
      <c r="E101" s="19"/>
      <c r="F101" s="18"/>
      <c r="G101" s="18"/>
      <c r="H101" s="9"/>
      <c r="I101" s="10"/>
      <c r="J101" s="10"/>
      <c r="K101" s="10"/>
      <c r="L101" s="10"/>
      <c r="M101" s="11"/>
    </row>
    <row r="102" spans="1:13">
      <c r="A102" s="16"/>
      <c r="B102" s="17"/>
      <c r="C102" s="18"/>
      <c r="D102" s="18"/>
      <c r="E102" s="19"/>
      <c r="F102" s="18"/>
      <c r="G102" s="18"/>
      <c r="H102" s="9"/>
      <c r="I102" s="10"/>
      <c r="J102" s="10"/>
      <c r="K102" s="10"/>
      <c r="L102" s="10"/>
      <c r="M102" s="11"/>
    </row>
    <row r="103" spans="1:13">
      <c r="A103" s="16"/>
      <c r="B103" s="17"/>
      <c r="C103" s="18"/>
      <c r="D103" s="18"/>
      <c r="E103" s="19"/>
      <c r="F103" s="18"/>
      <c r="G103" s="18"/>
      <c r="H103" s="9"/>
      <c r="I103" s="10"/>
      <c r="J103" s="10"/>
      <c r="K103" s="10"/>
      <c r="L103" s="10"/>
      <c r="M103" s="11"/>
    </row>
    <row r="104" spans="1:13">
      <c r="A104" s="16"/>
      <c r="B104" s="17"/>
      <c r="C104" s="18"/>
      <c r="D104" s="18"/>
      <c r="E104" s="19"/>
      <c r="F104" s="18"/>
      <c r="G104" s="18"/>
      <c r="H104" s="9"/>
      <c r="I104" s="10"/>
      <c r="J104" s="10"/>
      <c r="K104" s="10"/>
      <c r="L104" s="10"/>
      <c r="M104" s="11"/>
    </row>
    <row r="105" spans="1:13">
      <c r="A105" s="16"/>
      <c r="B105" s="17"/>
      <c r="C105" s="18"/>
      <c r="D105" s="18"/>
      <c r="E105" s="19"/>
      <c r="F105" s="18"/>
      <c r="G105" s="18"/>
      <c r="H105" s="9"/>
      <c r="I105" s="10"/>
      <c r="J105" s="10"/>
      <c r="K105" s="10"/>
      <c r="L105" s="10"/>
      <c r="M105" s="11"/>
    </row>
    <row r="106" spans="1:13">
      <c r="A106" s="16"/>
      <c r="B106" s="17"/>
      <c r="C106" s="18"/>
      <c r="D106" s="18"/>
      <c r="E106" s="19"/>
      <c r="F106" s="18"/>
      <c r="G106" s="18"/>
      <c r="H106" s="9"/>
      <c r="I106" s="10"/>
      <c r="J106" s="10"/>
      <c r="K106" s="10"/>
      <c r="L106" s="10"/>
      <c r="M106" s="11"/>
    </row>
    <row r="107" spans="1:13">
      <c r="A107" s="16"/>
      <c r="B107" s="17"/>
      <c r="C107" s="18"/>
      <c r="D107" s="18"/>
      <c r="E107" s="19"/>
      <c r="F107" s="18"/>
      <c r="G107" s="18"/>
      <c r="H107" s="9"/>
      <c r="I107" s="10"/>
      <c r="J107" s="10"/>
      <c r="K107" s="10"/>
      <c r="L107" s="10"/>
      <c r="M107" s="11"/>
    </row>
    <row r="108" spans="1:13">
      <c r="A108" s="16"/>
      <c r="B108" s="17"/>
      <c r="C108" s="18"/>
      <c r="D108" s="18"/>
      <c r="E108" s="19"/>
      <c r="F108" s="18"/>
      <c r="G108" s="18"/>
      <c r="H108" s="9"/>
      <c r="I108" s="10"/>
      <c r="J108" s="10"/>
      <c r="K108" s="10"/>
      <c r="L108" s="10"/>
      <c r="M108" s="11"/>
    </row>
    <row r="109" spans="1:13">
      <c r="A109" s="16"/>
      <c r="B109" s="17"/>
      <c r="C109" s="18"/>
      <c r="D109" s="18"/>
      <c r="E109" s="19"/>
      <c r="F109" s="18"/>
      <c r="G109" s="18"/>
      <c r="H109" s="9"/>
      <c r="I109" s="10"/>
      <c r="J109" s="10"/>
      <c r="K109" s="10"/>
      <c r="L109" s="10"/>
      <c r="M109" s="11"/>
    </row>
    <row r="110" spans="1:13">
      <c r="A110" s="16"/>
      <c r="B110" s="48"/>
      <c r="C110" s="18"/>
      <c r="D110" s="18"/>
      <c r="E110" s="19"/>
      <c r="F110" s="18"/>
      <c r="G110" s="18"/>
      <c r="H110" s="9"/>
      <c r="I110" s="10"/>
      <c r="J110" s="10"/>
      <c r="K110" s="10"/>
      <c r="L110" s="10"/>
      <c r="M110" s="11"/>
    </row>
    <row r="111" spans="1:13">
      <c r="A111" s="16"/>
      <c r="B111" s="48"/>
      <c r="C111" s="18"/>
      <c r="D111" s="18"/>
      <c r="E111" s="19"/>
      <c r="F111" s="18"/>
      <c r="G111" s="18"/>
      <c r="H111" s="9"/>
      <c r="I111" s="10"/>
      <c r="J111" s="10"/>
      <c r="K111" s="10"/>
      <c r="L111" s="10"/>
      <c r="M111" s="11"/>
    </row>
    <row r="112" spans="1:13">
      <c r="A112" s="16"/>
      <c r="B112" s="48"/>
      <c r="C112" s="18"/>
      <c r="D112" s="18"/>
      <c r="E112" s="19"/>
      <c r="F112" s="18"/>
      <c r="G112" s="18"/>
      <c r="H112" s="9"/>
      <c r="I112" s="10"/>
      <c r="J112" s="10"/>
      <c r="K112" s="10"/>
      <c r="L112" s="10"/>
      <c r="M112" s="11"/>
    </row>
    <row r="113" spans="1:13">
      <c r="A113" s="16"/>
      <c r="B113" s="48"/>
      <c r="C113" s="18"/>
      <c r="D113" s="18"/>
      <c r="E113" s="19"/>
      <c r="F113" s="18"/>
      <c r="G113" s="18"/>
      <c r="H113" s="9"/>
      <c r="I113" s="10"/>
      <c r="J113" s="10"/>
      <c r="K113" s="10"/>
      <c r="L113" s="10"/>
      <c r="M113" s="11"/>
    </row>
    <row r="114" spans="1:13">
      <c r="A114" s="16"/>
      <c r="B114" s="48"/>
      <c r="C114" s="18"/>
      <c r="D114" s="18"/>
      <c r="E114" s="19"/>
      <c r="F114" s="18"/>
      <c r="G114" s="18"/>
      <c r="H114" s="9"/>
      <c r="I114" s="10"/>
      <c r="J114" s="10"/>
      <c r="K114" s="10"/>
      <c r="L114" s="10"/>
      <c r="M114" s="11"/>
    </row>
    <row r="115" spans="1:13">
      <c r="A115" s="16"/>
      <c r="B115" s="48"/>
      <c r="C115" s="18"/>
      <c r="D115" s="18"/>
      <c r="E115" s="19"/>
      <c r="F115" s="18"/>
      <c r="G115" s="18"/>
      <c r="H115" s="9"/>
      <c r="I115" s="10"/>
      <c r="J115" s="10"/>
      <c r="K115" s="10"/>
      <c r="L115" s="10"/>
      <c r="M115" s="11"/>
    </row>
    <row r="116" spans="1:13">
      <c r="A116" s="16"/>
      <c r="B116" s="48"/>
      <c r="C116" s="18"/>
      <c r="D116" s="18"/>
      <c r="E116" s="19"/>
      <c r="F116" s="18"/>
      <c r="G116" s="18"/>
      <c r="H116" s="9"/>
      <c r="I116" s="10"/>
      <c r="J116" s="10"/>
      <c r="K116" s="10"/>
      <c r="L116" s="10"/>
      <c r="M116" s="11"/>
    </row>
    <row r="117" spans="1:13">
      <c r="A117" s="16"/>
      <c r="B117" s="48"/>
      <c r="C117" s="18"/>
      <c r="D117" s="18"/>
      <c r="E117" s="19"/>
      <c r="F117" s="18"/>
      <c r="G117" s="18"/>
      <c r="H117" s="9"/>
      <c r="I117" s="10"/>
      <c r="J117" s="10"/>
      <c r="K117" s="10"/>
      <c r="L117" s="10"/>
      <c r="M117" s="11"/>
    </row>
    <row r="118" spans="1:13">
      <c r="A118" s="16"/>
      <c r="B118" s="48"/>
      <c r="C118" s="18"/>
      <c r="D118" s="18"/>
      <c r="E118" s="19"/>
      <c r="F118" s="18"/>
      <c r="G118" s="18"/>
      <c r="H118" s="9"/>
      <c r="I118" s="10"/>
      <c r="J118" s="10"/>
      <c r="K118" s="10"/>
      <c r="L118" s="10"/>
      <c r="M118" s="11"/>
    </row>
    <row r="119" spans="1:13">
      <c r="A119" s="16"/>
      <c r="B119" s="48"/>
      <c r="C119" s="18"/>
      <c r="D119" s="18"/>
      <c r="E119" s="19"/>
      <c r="F119" s="18"/>
      <c r="G119" s="18"/>
      <c r="H119" s="9"/>
      <c r="I119" s="10"/>
      <c r="J119" s="10"/>
      <c r="K119" s="10"/>
      <c r="L119" s="10"/>
      <c r="M119" s="11"/>
    </row>
    <row r="120" spans="1:13">
      <c r="A120" s="16"/>
      <c r="B120" s="48"/>
      <c r="C120" s="18"/>
      <c r="D120" s="18"/>
      <c r="E120" s="19"/>
      <c r="F120" s="18"/>
      <c r="G120" s="18"/>
      <c r="H120" s="9"/>
      <c r="I120" s="10"/>
      <c r="J120" s="10"/>
      <c r="K120" s="10"/>
      <c r="L120" s="10"/>
      <c r="M120" s="11"/>
    </row>
    <row r="121" spans="1:13">
      <c r="A121" s="16"/>
      <c r="B121" s="48"/>
      <c r="C121" s="18"/>
      <c r="D121" s="18"/>
      <c r="E121" s="19"/>
      <c r="F121" s="18"/>
      <c r="G121" s="18"/>
      <c r="H121" s="9"/>
      <c r="I121" s="10"/>
      <c r="J121" s="10"/>
      <c r="K121" s="10"/>
      <c r="L121" s="10"/>
      <c r="M121" s="11"/>
    </row>
    <row r="122" spans="1:13">
      <c r="A122" s="16"/>
      <c r="B122" s="48"/>
      <c r="C122" s="18"/>
      <c r="D122" s="18"/>
      <c r="E122" s="19"/>
      <c r="F122" s="18"/>
      <c r="G122" s="18"/>
      <c r="H122" s="9"/>
      <c r="I122" s="10"/>
      <c r="J122" s="10"/>
      <c r="K122" s="10"/>
      <c r="L122" s="10"/>
      <c r="M122" s="11"/>
    </row>
    <row r="123" spans="1:13">
      <c r="A123" s="16"/>
      <c r="B123" s="48"/>
      <c r="C123" s="18"/>
      <c r="D123" s="18"/>
      <c r="E123" s="19"/>
      <c r="F123" s="18"/>
      <c r="G123" s="18"/>
      <c r="H123" s="9"/>
      <c r="I123" s="10"/>
      <c r="J123" s="10"/>
      <c r="K123" s="10"/>
      <c r="L123" s="10"/>
      <c r="M123" s="11"/>
    </row>
    <row r="124" spans="1:13">
      <c r="A124" s="16"/>
      <c r="B124" s="48"/>
      <c r="C124" s="18"/>
      <c r="D124" s="18"/>
      <c r="E124" s="19"/>
      <c r="F124" s="18"/>
      <c r="G124" s="18"/>
      <c r="H124" s="9"/>
      <c r="I124" s="10"/>
      <c r="J124" s="10"/>
      <c r="K124" s="10"/>
      <c r="L124" s="10"/>
      <c r="M124" s="11"/>
    </row>
    <row r="125" spans="1:13">
      <c r="A125" s="16"/>
      <c r="B125" s="48"/>
      <c r="C125" s="18"/>
      <c r="D125" s="18"/>
      <c r="E125" s="19"/>
      <c r="F125" s="18"/>
      <c r="G125" s="18"/>
      <c r="H125" s="9"/>
      <c r="I125" s="10"/>
      <c r="J125" s="10"/>
      <c r="K125" s="10"/>
      <c r="L125" s="10"/>
      <c r="M125" s="11"/>
    </row>
    <row r="126" spans="1:13">
      <c r="A126" s="16"/>
      <c r="B126" s="48"/>
      <c r="C126" s="18"/>
      <c r="D126" s="18"/>
      <c r="E126" s="19"/>
      <c r="F126" s="18"/>
      <c r="G126" s="18"/>
      <c r="H126" s="9"/>
      <c r="I126" s="10"/>
      <c r="J126" s="10"/>
      <c r="K126" s="10"/>
      <c r="L126" s="10"/>
      <c r="M126" s="11"/>
    </row>
    <row r="127" spans="1:13">
      <c r="A127" s="16"/>
      <c r="B127" s="48"/>
      <c r="C127" s="18"/>
      <c r="D127" s="18"/>
      <c r="E127" s="19"/>
      <c r="F127" s="18"/>
      <c r="G127" s="18"/>
      <c r="H127" s="9"/>
      <c r="I127" s="10"/>
      <c r="J127" s="10"/>
      <c r="K127" s="10"/>
      <c r="L127" s="10"/>
      <c r="M127" s="11"/>
    </row>
    <row r="128" spans="1:13">
      <c r="A128" s="16"/>
      <c r="B128" s="48"/>
      <c r="C128" s="18"/>
      <c r="D128" s="18"/>
      <c r="E128" s="19"/>
      <c r="F128" s="18"/>
      <c r="G128" s="18"/>
      <c r="H128" s="9"/>
      <c r="I128" s="10"/>
      <c r="J128" s="10"/>
      <c r="K128" s="10"/>
      <c r="L128" s="10"/>
      <c r="M128" s="11"/>
    </row>
    <row r="129" spans="1:13">
      <c r="A129" s="16"/>
      <c r="B129" s="48"/>
      <c r="C129" s="18"/>
      <c r="D129" s="18"/>
      <c r="E129" s="19"/>
      <c r="F129" s="18"/>
      <c r="G129" s="18"/>
      <c r="H129" s="9"/>
      <c r="I129" s="10"/>
      <c r="J129" s="10"/>
      <c r="K129" s="10"/>
      <c r="L129" s="10"/>
      <c r="M129" s="11"/>
    </row>
    <row r="130" spans="1:13">
      <c r="A130" s="16"/>
      <c r="B130" s="48"/>
      <c r="C130" s="18"/>
      <c r="D130" s="18"/>
      <c r="E130" s="19"/>
      <c r="F130" s="18"/>
      <c r="G130" s="18"/>
      <c r="H130" s="9"/>
      <c r="I130" s="10"/>
      <c r="J130" s="10"/>
      <c r="K130" s="10"/>
      <c r="L130" s="10"/>
      <c r="M130" s="11"/>
    </row>
    <row r="131" spans="1:13">
      <c r="A131" s="16"/>
      <c r="B131" s="48"/>
      <c r="C131" s="18"/>
      <c r="D131" s="18"/>
      <c r="E131" s="19"/>
      <c r="F131" s="18"/>
      <c r="G131" s="18"/>
      <c r="H131" s="9"/>
      <c r="I131" s="10"/>
      <c r="J131" s="10"/>
      <c r="K131" s="10"/>
      <c r="L131" s="10"/>
      <c r="M131" s="11"/>
    </row>
    <row r="132" spans="1:13">
      <c r="A132" s="16"/>
      <c r="B132" s="48"/>
      <c r="C132" s="18"/>
      <c r="D132" s="18"/>
      <c r="E132" s="19"/>
      <c r="F132" s="18"/>
      <c r="G132" s="18"/>
      <c r="H132" s="9"/>
      <c r="I132" s="10"/>
      <c r="J132" s="10"/>
      <c r="K132" s="10"/>
      <c r="L132" s="10"/>
      <c r="M132" s="11"/>
    </row>
    <row r="133" spans="1:13">
      <c r="A133" s="16"/>
      <c r="B133" s="48"/>
      <c r="C133" s="18"/>
      <c r="D133" s="18"/>
      <c r="E133" s="19"/>
      <c r="F133" s="18"/>
      <c r="G133" s="18"/>
      <c r="H133" s="9"/>
      <c r="I133" s="10"/>
      <c r="J133" s="10"/>
      <c r="K133" s="10"/>
      <c r="L133" s="10"/>
      <c r="M133" s="11"/>
    </row>
    <row r="134" spans="1:13">
      <c r="A134" s="16"/>
      <c r="B134" s="48"/>
      <c r="C134" s="18"/>
      <c r="D134" s="18"/>
      <c r="E134" s="19"/>
      <c r="F134" s="18"/>
      <c r="G134" s="18"/>
      <c r="H134" s="9"/>
      <c r="I134" s="10"/>
      <c r="J134" s="10"/>
      <c r="K134" s="10"/>
      <c r="L134" s="10"/>
      <c r="M134" s="11"/>
    </row>
    <row r="135" spans="1:13">
      <c r="A135" s="16"/>
      <c r="B135" s="48"/>
      <c r="C135" s="18"/>
      <c r="D135" s="18"/>
      <c r="E135" s="19"/>
      <c r="F135" s="18"/>
      <c r="G135" s="18"/>
      <c r="H135" s="9"/>
      <c r="I135" s="10"/>
      <c r="J135" s="10"/>
      <c r="K135" s="10"/>
      <c r="L135" s="10"/>
      <c r="M135" s="11"/>
    </row>
    <row r="136" spans="1:13">
      <c r="A136" s="16"/>
      <c r="B136" s="48"/>
      <c r="C136" s="18"/>
      <c r="D136" s="18"/>
      <c r="E136" s="19"/>
      <c r="F136" s="18"/>
      <c r="G136" s="18"/>
      <c r="H136" s="9"/>
      <c r="I136" s="10"/>
      <c r="J136" s="10"/>
      <c r="K136" s="10"/>
      <c r="L136" s="10"/>
      <c r="M136" s="11"/>
    </row>
    <row r="137" spans="1:13">
      <c r="A137" s="16"/>
      <c r="B137" s="48"/>
      <c r="C137" s="18"/>
      <c r="D137" s="18"/>
      <c r="E137" s="19"/>
      <c r="F137" s="18"/>
      <c r="G137" s="18"/>
      <c r="H137" s="9"/>
      <c r="I137" s="10"/>
      <c r="J137" s="10"/>
      <c r="K137" s="10"/>
      <c r="L137" s="10"/>
      <c r="M137" s="11"/>
    </row>
    <row r="138" spans="1:13">
      <c r="A138" s="16"/>
      <c r="B138" s="48"/>
      <c r="C138" s="18"/>
      <c r="D138" s="18"/>
      <c r="E138" s="19"/>
      <c r="F138" s="18"/>
      <c r="G138" s="18"/>
      <c r="H138" s="9"/>
      <c r="I138" s="10"/>
      <c r="J138" s="10"/>
      <c r="K138" s="10"/>
      <c r="L138" s="10"/>
      <c r="M138" s="11"/>
    </row>
    <row r="139" spans="1:13">
      <c r="A139" s="16"/>
      <c r="B139" s="48"/>
      <c r="C139" s="18"/>
      <c r="D139" s="18"/>
      <c r="E139" s="19"/>
      <c r="F139" s="18"/>
      <c r="G139" s="18"/>
      <c r="H139" s="9"/>
      <c r="I139" s="10"/>
      <c r="J139" s="10"/>
      <c r="K139" s="10"/>
      <c r="L139" s="10"/>
      <c r="M139" s="11"/>
    </row>
    <row r="140" spans="1:13">
      <c r="A140" s="16"/>
      <c r="B140" s="48"/>
      <c r="C140" s="18"/>
      <c r="D140" s="18"/>
      <c r="E140" s="19"/>
      <c r="F140" s="18"/>
      <c r="G140" s="18"/>
      <c r="H140" s="9"/>
      <c r="I140" s="10"/>
      <c r="J140" s="10"/>
      <c r="K140" s="10"/>
      <c r="L140" s="10"/>
      <c r="M140" s="11"/>
    </row>
    <row r="141" spans="1:13">
      <c r="A141" s="16"/>
      <c r="B141" s="48"/>
      <c r="C141" s="18"/>
      <c r="D141" s="18"/>
      <c r="E141" s="19"/>
      <c r="F141" s="18"/>
      <c r="G141" s="18"/>
      <c r="H141" s="9"/>
      <c r="I141" s="10"/>
      <c r="J141" s="10"/>
      <c r="K141" s="10"/>
      <c r="L141" s="10"/>
      <c r="M141" s="11"/>
    </row>
    <row r="142" spans="1:13">
      <c r="A142" s="16"/>
      <c r="B142" s="20"/>
      <c r="C142" s="21"/>
      <c r="D142" s="21"/>
      <c r="E142" s="38"/>
      <c r="F142" s="21"/>
      <c r="G142" s="21"/>
      <c r="H142" s="12"/>
      <c r="I142" s="14"/>
      <c r="J142" s="14"/>
      <c r="K142" s="14"/>
      <c r="L142" s="14"/>
      <c r="M142" s="15"/>
    </row>
    <row r="143" spans="1:13">
      <c r="B143" s="12"/>
      <c r="C143" s="13"/>
      <c r="D143" s="13"/>
      <c r="E143" s="14"/>
      <c r="F143" s="13"/>
      <c r="G143" s="13"/>
      <c r="H143" s="12"/>
      <c r="I143" s="14"/>
      <c r="J143" s="14"/>
      <c r="K143" s="14"/>
      <c r="L143" s="14"/>
      <c r="M143" s="15"/>
    </row>
    <row r="144" spans="1:13">
      <c r="B144" s="12"/>
      <c r="C144" s="13"/>
      <c r="D144" s="13"/>
      <c r="E144" s="14"/>
      <c r="F144" s="13"/>
      <c r="G144" s="13"/>
      <c r="H144" s="12"/>
      <c r="I144" s="14"/>
      <c r="J144" s="14"/>
      <c r="K144" s="14"/>
      <c r="L144" s="14"/>
      <c r="M144" s="15"/>
    </row>
    <row r="145" spans="2:13">
      <c r="B145" s="12"/>
      <c r="C145" s="13"/>
      <c r="D145" s="13"/>
      <c r="E145" s="14"/>
      <c r="F145" s="13"/>
      <c r="G145" s="13"/>
      <c r="H145" s="12"/>
      <c r="I145" s="14"/>
      <c r="J145" s="14"/>
      <c r="K145" s="14"/>
      <c r="L145" s="14"/>
      <c r="M145" s="15"/>
    </row>
  </sheetData>
  <mergeCells count="5">
    <mergeCell ref="F3:H3"/>
    <mergeCell ref="B4:B35"/>
    <mergeCell ref="B36:B67"/>
    <mergeCell ref="B68:B89"/>
    <mergeCell ref="B110:B141"/>
  </mergeCells>
  <phoneticPr fontId="1" type="noConversion"/>
  <dataValidations count="2">
    <dataValidation type="list" allowBlank="1" showInputMessage="1" showErrorMessage="1" sqref="E90:E141">
      <formula1>F90:M90</formula1>
    </dataValidation>
    <dataValidation type="list" allowBlank="1" showInputMessage="1" showErrorMessage="1" sqref="E4:E89">
      <formula1>$AA4:$AH4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9"/>
  <sheetViews>
    <sheetView workbookViewId="0">
      <selection activeCell="G88" sqref="C3:G88"/>
    </sheetView>
  </sheetViews>
  <sheetFormatPr defaultRowHeight="14.25"/>
  <sheetData>
    <row r="3" spans="2:7">
      <c r="B3" s="28">
        <v>0</v>
      </c>
      <c r="C3" s="28" t="s">
        <v>8</v>
      </c>
      <c r="D3" s="28" t="s">
        <v>48</v>
      </c>
      <c r="E3" s="29" t="s">
        <v>40</v>
      </c>
      <c r="F3" s="29" t="s">
        <v>53</v>
      </c>
    </row>
    <row r="4" spans="2:7">
      <c r="B4" s="28">
        <v>1</v>
      </c>
      <c r="C4" s="28" t="s">
        <v>61</v>
      </c>
      <c r="D4" s="28" t="s">
        <v>2</v>
      </c>
      <c r="E4" s="28" t="s">
        <v>42</v>
      </c>
      <c r="F4" s="29"/>
      <c r="G4" s="28"/>
    </row>
    <row r="5" spans="2:7">
      <c r="B5" s="28">
        <v>2</v>
      </c>
      <c r="C5" s="28" t="s">
        <v>62</v>
      </c>
      <c r="D5" s="16"/>
      <c r="E5" s="28" t="s">
        <v>44</v>
      </c>
      <c r="F5" s="29"/>
      <c r="G5" s="28"/>
    </row>
    <row r="6" spans="2:7">
      <c r="B6" s="28">
        <v>3</v>
      </c>
      <c r="C6" s="28" t="s">
        <v>63</v>
      </c>
      <c r="D6" s="28" t="s">
        <v>0</v>
      </c>
      <c r="E6" s="28" t="s">
        <v>46</v>
      </c>
      <c r="F6" s="29" t="s">
        <v>185</v>
      </c>
      <c r="G6" s="28"/>
    </row>
    <row r="7" spans="2:7">
      <c r="B7" s="28">
        <v>4</v>
      </c>
      <c r="C7" s="28" t="s">
        <v>64</v>
      </c>
      <c r="D7" s="28" t="s">
        <v>1</v>
      </c>
      <c r="E7" s="28" t="s">
        <v>54</v>
      </c>
      <c r="F7" s="29" t="s">
        <v>186</v>
      </c>
      <c r="G7" s="28" t="s">
        <v>125</v>
      </c>
    </row>
    <row r="8" spans="2:7">
      <c r="B8" s="28">
        <v>5</v>
      </c>
      <c r="C8" s="28" t="s">
        <v>65</v>
      </c>
      <c r="D8" s="28" t="s">
        <v>3</v>
      </c>
      <c r="E8" s="28" t="s">
        <v>48</v>
      </c>
      <c r="F8" s="28"/>
      <c r="G8" s="28" t="s">
        <v>11</v>
      </c>
    </row>
    <row r="9" spans="2:7">
      <c r="B9" s="28">
        <v>6</v>
      </c>
      <c r="C9" s="28" t="s">
        <v>66</v>
      </c>
      <c r="E9" s="28" t="s">
        <v>67</v>
      </c>
      <c r="F9" s="29" t="s">
        <v>80</v>
      </c>
      <c r="G9" s="28"/>
    </row>
    <row r="10" spans="2:7">
      <c r="B10" s="28">
        <v>7</v>
      </c>
      <c r="C10" s="28" t="s">
        <v>68</v>
      </c>
      <c r="D10" s="29" t="s">
        <v>48</v>
      </c>
      <c r="E10" s="28" t="s">
        <v>69</v>
      </c>
      <c r="F10" s="29" t="s">
        <v>82</v>
      </c>
      <c r="G10" s="28"/>
    </row>
    <row r="11" spans="2:7">
      <c r="B11" s="28">
        <v>8</v>
      </c>
      <c r="C11" s="28" t="s">
        <v>70</v>
      </c>
      <c r="D11" s="28" t="s">
        <v>4</v>
      </c>
      <c r="E11" s="29" t="s">
        <v>6</v>
      </c>
      <c r="F11" s="29" t="s">
        <v>81</v>
      </c>
      <c r="G11" s="29" t="s">
        <v>185</v>
      </c>
    </row>
    <row r="12" spans="2:7">
      <c r="B12" s="28">
        <v>9</v>
      </c>
      <c r="C12" s="28" t="s">
        <v>72</v>
      </c>
      <c r="D12" s="28" t="s">
        <v>5</v>
      </c>
      <c r="E12" s="29" t="s">
        <v>7</v>
      </c>
      <c r="F12" s="29" t="s">
        <v>83</v>
      </c>
      <c r="G12" s="29" t="s">
        <v>186</v>
      </c>
    </row>
    <row r="13" spans="2:7">
      <c r="B13" s="28">
        <v>10</v>
      </c>
      <c r="C13" s="28" t="s">
        <v>9</v>
      </c>
      <c r="D13" s="28" t="s">
        <v>15</v>
      </c>
      <c r="E13" s="28" t="s">
        <v>183</v>
      </c>
      <c r="F13" s="28" t="s">
        <v>78</v>
      </c>
      <c r="G13" s="29" t="s">
        <v>77</v>
      </c>
    </row>
    <row r="14" spans="2:7">
      <c r="B14" s="28">
        <v>11</v>
      </c>
      <c r="C14" s="28" t="s">
        <v>10</v>
      </c>
      <c r="D14" s="28"/>
      <c r="E14" s="28" t="s">
        <v>184</v>
      </c>
      <c r="F14" s="28" t="s">
        <v>76</v>
      </c>
      <c r="G14" s="29" t="s">
        <v>75</v>
      </c>
    </row>
    <row r="15" spans="2:7">
      <c r="B15" s="28">
        <v>12</v>
      </c>
      <c r="C15" s="28" t="s">
        <v>11</v>
      </c>
      <c r="D15" s="28" t="s">
        <v>50</v>
      </c>
      <c r="E15" s="29"/>
      <c r="F15" s="29" t="s">
        <v>71</v>
      </c>
      <c r="G15" s="29" t="s">
        <v>74</v>
      </c>
    </row>
    <row r="16" spans="2:7">
      <c r="B16" s="28">
        <v>13</v>
      </c>
      <c r="C16" s="28" t="s">
        <v>12</v>
      </c>
      <c r="D16" s="28" t="s">
        <v>52</v>
      </c>
      <c r="E16" s="28"/>
      <c r="F16" s="29" t="s">
        <v>73</v>
      </c>
      <c r="G16" s="29" t="s">
        <v>79</v>
      </c>
    </row>
    <row r="17" spans="2:7">
      <c r="B17" s="28">
        <v>14</v>
      </c>
      <c r="C17" s="28" t="s">
        <v>13</v>
      </c>
      <c r="E17" s="28"/>
      <c r="F17" s="29" t="s">
        <v>58</v>
      </c>
      <c r="G17" s="29"/>
    </row>
    <row r="18" spans="2:7">
      <c r="B18" s="28">
        <v>15</v>
      </c>
      <c r="C18" s="28" t="s">
        <v>14</v>
      </c>
      <c r="D18" s="28" t="s">
        <v>39</v>
      </c>
      <c r="E18" s="28" t="s">
        <v>185</v>
      </c>
      <c r="F18" s="29" t="s">
        <v>57</v>
      </c>
      <c r="G18" s="29"/>
    </row>
    <row r="19" spans="2:7">
      <c r="B19" s="28">
        <v>16</v>
      </c>
      <c r="C19" s="28" t="s">
        <v>15</v>
      </c>
      <c r="D19" s="29" t="s">
        <v>43</v>
      </c>
      <c r="E19" s="28" t="s">
        <v>186</v>
      </c>
      <c r="F19" s="29"/>
    </row>
    <row r="20" spans="2:7">
      <c r="B20" s="28">
        <v>17</v>
      </c>
      <c r="C20" s="28" t="s">
        <v>16</v>
      </c>
      <c r="D20" s="29" t="s">
        <v>41</v>
      </c>
      <c r="E20" s="29" t="s">
        <v>187</v>
      </c>
      <c r="F20" s="29"/>
      <c r="G20" s="28"/>
    </row>
    <row r="21" spans="2:7">
      <c r="B21" s="28">
        <v>18</v>
      </c>
      <c r="C21" s="28" t="s">
        <v>17</v>
      </c>
      <c r="D21" s="16"/>
      <c r="E21" s="16"/>
      <c r="F21" s="16"/>
      <c r="G21" s="28"/>
    </row>
    <row r="22" spans="2:7">
      <c r="B22" s="28">
        <v>19</v>
      </c>
      <c r="C22" s="28" t="s">
        <v>127</v>
      </c>
      <c r="D22" s="28" t="s">
        <v>59</v>
      </c>
      <c r="E22" s="28" t="s">
        <v>211</v>
      </c>
      <c r="F22" s="28" t="s">
        <v>211</v>
      </c>
    </row>
    <row r="23" spans="2:7">
      <c r="B23" s="28">
        <v>20</v>
      </c>
      <c r="C23" s="28" t="s">
        <v>128</v>
      </c>
      <c r="D23" s="28" t="s">
        <v>60</v>
      </c>
      <c r="E23" s="28" t="s">
        <v>212</v>
      </c>
      <c r="F23" s="28" t="s">
        <v>212</v>
      </c>
      <c r="G23" s="28" t="s">
        <v>50</v>
      </c>
    </row>
    <row r="24" spans="2:7">
      <c r="B24" s="28">
        <v>21</v>
      </c>
      <c r="C24" s="28" t="s">
        <v>129</v>
      </c>
      <c r="D24" s="28" t="s">
        <v>143</v>
      </c>
      <c r="E24" s="28" t="s">
        <v>213</v>
      </c>
      <c r="F24" s="28" t="s">
        <v>213</v>
      </c>
      <c r="G24" s="29" t="s">
        <v>52</v>
      </c>
    </row>
    <row r="25" spans="2:7">
      <c r="B25" s="28">
        <v>22</v>
      </c>
      <c r="C25" s="28" t="s">
        <v>130</v>
      </c>
      <c r="D25" s="28" t="s">
        <v>144</v>
      </c>
      <c r="E25" s="28" t="s">
        <v>187</v>
      </c>
      <c r="F25" s="28" t="s">
        <v>214</v>
      </c>
      <c r="G25" s="28"/>
    </row>
    <row r="26" spans="2:7">
      <c r="B26" s="28">
        <v>23</v>
      </c>
      <c r="C26" s="28" t="s">
        <v>131</v>
      </c>
      <c r="D26" s="28" t="s">
        <v>11</v>
      </c>
      <c r="E26" s="28"/>
      <c r="F26" s="28" t="s">
        <v>215</v>
      </c>
      <c r="G26" s="28"/>
    </row>
    <row r="27" spans="2:7">
      <c r="B27" s="28">
        <v>24</v>
      </c>
      <c r="C27" s="28" t="s">
        <v>132</v>
      </c>
      <c r="D27" s="29" t="s">
        <v>57</v>
      </c>
      <c r="E27" s="28" t="s">
        <v>216</v>
      </c>
      <c r="F27" s="28" t="s">
        <v>216</v>
      </c>
      <c r="G27" s="28"/>
    </row>
    <row r="28" spans="2:7">
      <c r="B28" s="28">
        <v>25</v>
      </c>
      <c r="C28" s="28" t="s">
        <v>133</v>
      </c>
      <c r="D28" s="29" t="s">
        <v>58</v>
      </c>
      <c r="E28" s="28" t="s">
        <v>217</v>
      </c>
      <c r="F28" s="28" t="s">
        <v>217</v>
      </c>
      <c r="G28" s="28"/>
    </row>
    <row r="29" spans="2:7">
      <c r="B29" s="28">
        <v>26</v>
      </c>
      <c r="C29" s="28" t="s">
        <v>134</v>
      </c>
      <c r="E29" s="28"/>
      <c r="F29" s="28" t="s">
        <v>218</v>
      </c>
      <c r="G29" s="29"/>
    </row>
    <row r="30" spans="2:7">
      <c r="B30" s="28">
        <v>27</v>
      </c>
      <c r="C30" s="28" t="s">
        <v>135</v>
      </c>
      <c r="D30" s="28" t="s">
        <v>40</v>
      </c>
      <c r="E30" s="28"/>
      <c r="F30" s="28" t="s">
        <v>219</v>
      </c>
      <c r="G30" s="29"/>
    </row>
    <row r="31" spans="2:7">
      <c r="B31" s="28">
        <v>28</v>
      </c>
      <c r="C31" s="28" t="s">
        <v>136</v>
      </c>
      <c r="D31" s="28" t="s">
        <v>42</v>
      </c>
      <c r="E31" s="28" t="s">
        <v>220</v>
      </c>
      <c r="F31" s="28" t="s">
        <v>220</v>
      </c>
    </row>
    <row r="32" spans="2:7">
      <c r="B32" s="28">
        <v>29</v>
      </c>
      <c r="C32" s="28" t="s">
        <v>137</v>
      </c>
      <c r="D32" s="28" t="s">
        <v>44</v>
      </c>
      <c r="E32" s="28" t="s">
        <v>221</v>
      </c>
      <c r="F32" s="28" t="s">
        <v>221</v>
      </c>
      <c r="G32" s="30" t="s">
        <v>84</v>
      </c>
    </row>
    <row r="33" spans="2:7">
      <c r="B33" s="28">
        <v>30</v>
      </c>
      <c r="C33" s="28" t="s">
        <v>138</v>
      </c>
      <c r="D33" s="28" t="s">
        <v>46</v>
      </c>
      <c r="E33" s="28" t="s">
        <v>222</v>
      </c>
      <c r="F33" s="28" t="s">
        <v>222</v>
      </c>
      <c r="G33" s="30" t="s">
        <v>85</v>
      </c>
    </row>
    <row r="34" spans="2:7">
      <c r="B34" s="28">
        <v>31</v>
      </c>
      <c r="C34" s="28" t="s">
        <v>139</v>
      </c>
      <c r="D34" s="28" t="s">
        <v>54</v>
      </c>
      <c r="E34" s="28" t="s">
        <v>223</v>
      </c>
      <c r="F34" s="28" t="s">
        <v>223</v>
      </c>
      <c r="G34" s="28" t="s">
        <v>224</v>
      </c>
    </row>
    <row r="35" spans="2:7">
      <c r="B35" s="28">
        <v>32</v>
      </c>
      <c r="C35" s="28" t="s">
        <v>140</v>
      </c>
      <c r="D35" s="28" t="s">
        <v>59</v>
      </c>
      <c r="E35" s="28" t="s">
        <v>225</v>
      </c>
      <c r="F35" s="28" t="s">
        <v>226</v>
      </c>
    </row>
    <row r="36" spans="2:7">
      <c r="B36" s="28">
        <v>33</v>
      </c>
      <c r="C36" s="28" t="s">
        <v>141</v>
      </c>
      <c r="D36" s="28" t="s">
        <v>60</v>
      </c>
      <c r="E36" s="28" t="s">
        <v>224</v>
      </c>
      <c r="F36" s="28" t="s">
        <v>227</v>
      </c>
      <c r="G36" s="28"/>
    </row>
    <row r="37" spans="2:7">
      <c r="B37" s="28">
        <v>34</v>
      </c>
      <c r="C37" s="28" t="s">
        <v>142</v>
      </c>
      <c r="D37" s="28"/>
      <c r="E37" s="28" t="s">
        <v>228</v>
      </c>
      <c r="F37" s="28" t="s">
        <v>228</v>
      </c>
    </row>
    <row r="38" spans="2:7">
      <c r="B38" s="28">
        <v>35</v>
      </c>
      <c r="C38" s="28" t="s">
        <v>229</v>
      </c>
      <c r="D38" s="28" t="s">
        <v>48</v>
      </c>
      <c r="E38" s="28" t="s">
        <v>224</v>
      </c>
      <c r="F38" s="28" t="s">
        <v>224</v>
      </c>
      <c r="G38" s="31" t="s">
        <v>67</v>
      </c>
    </row>
    <row r="39" spans="2:7">
      <c r="B39" s="28">
        <v>36</v>
      </c>
      <c r="C39" s="28" t="s">
        <v>50</v>
      </c>
      <c r="D39" s="29" t="s">
        <v>87</v>
      </c>
      <c r="E39" s="29" t="s">
        <v>86</v>
      </c>
      <c r="G39" s="29"/>
    </row>
    <row r="40" spans="2:7">
      <c r="B40" s="28">
        <v>37</v>
      </c>
      <c r="C40" s="29" t="s">
        <v>52</v>
      </c>
      <c r="D40" s="29" t="s">
        <v>93</v>
      </c>
      <c r="E40" s="29" t="s">
        <v>92</v>
      </c>
      <c r="F40" s="28"/>
      <c r="G40" s="29"/>
    </row>
    <row r="41" spans="2:7">
      <c r="B41" s="28">
        <v>38</v>
      </c>
      <c r="D41" s="28" t="s">
        <v>88</v>
      </c>
      <c r="E41" s="28"/>
      <c r="F41" s="28"/>
      <c r="G41" s="29"/>
    </row>
    <row r="42" spans="2:7">
      <c r="B42" s="28">
        <v>39</v>
      </c>
      <c r="D42" s="28" t="s">
        <v>89</v>
      </c>
      <c r="E42" s="28"/>
      <c r="F42" s="28"/>
      <c r="G42" s="29"/>
    </row>
    <row r="43" spans="2:7">
      <c r="B43" s="28">
        <v>40</v>
      </c>
      <c r="D43" s="28" t="s">
        <v>90</v>
      </c>
      <c r="E43" s="28"/>
      <c r="F43" s="28"/>
    </row>
    <row r="44" spans="2:7">
      <c r="B44" s="28">
        <v>41</v>
      </c>
      <c r="D44" s="28" t="s">
        <v>91</v>
      </c>
      <c r="E44" s="28"/>
      <c r="F44" s="28"/>
      <c r="G44" s="29"/>
    </row>
    <row r="45" spans="2:7">
      <c r="B45" s="28">
        <v>42</v>
      </c>
      <c r="C45" s="28"/>
      <c r="D45" s="29" t="s">
        <v>98</v>
      </c>
      <c r="E45" s="29" t="s">
        <v>97</v>
      </c>
      <c r="G45" s="29"/>
    </row>
    <row r="46" spans="2:7">
      <c r="B46" s="28">
        <v>43</v>
      </c>
      <c r="C46" s="28"/>
      <c r="D46" s="29" t="s">
        <v>100</v>
      </c>
      <c r="E46" s="29" t="s">
        <v>99</v>
      </c>
      <c r="G46" s="29"/>
    </row>
    <row r="47" spans="2:7">
      <c r="B47" s="28">
        <v>44</v>
      </c>
      <c r="C47" s="28"/>
      <c r="D47" s="29" t="s">
        <v>102</v>
      </c>
      <c r="E47" s="29" t="s">
        <v>101</v>
      </c>
      <c r="G47" s="32"/>
    </row>
    <row r="48" spans="2:7">
      <c r="B48" s="28">
        <v>45</v>
      </c>
      <c r="C48" s="16"/>
      <c r="D48" s="29" t="s">
        <v>104</v>
      </c>
      <c r="E48" s="29" t="s">
        <v>103</v>
      </c>
      <c r="G48" s="29"/>
    </row>
    <row r="49" spans="2:7">
      <c r="B49" s="28">
        <v>46</v>
      </c>
      <c r="D49" s="28" t="s">
        <v>105</v>
      </c>
      <c r="F49" s="28"/>
    </row>
    <row r="50" spans="2:7">
      <c r="B50" s="28">
        <v>47</v>
      </c>
      <c r="D50" s="28" t="s">
        <v>106</v>
      </c>
      <c r="E50" s="29" t="s">
        <v>94</v>
      </c>
      <c r="F50" s="28"/>
    </row>
    <row r="51" spans="2:7">
      <c r="B51" s="28">
        <v>48</v>
      </c>
      <c r="D51" s="28" t="s">
        <v>107</v>
      </c>
      <c r="E51" s="29" t="s">
        <v>95</v>
      </c>
      <c r="F51" s="28"/>
    </row>
    <row r="52" spans="2:7">
      <c r="B52" s="28">
        <v>49</v>
      </c>
      <c r="D52" s="28" t="s">
        <v>108</v>
      </c>
      <c r="E52" s="29" t="s">
        <v>96</v>
      </c>
      <c r="F52" s="28"/>
    </row>
    <row r="53" spans="2:7">
      <c r="B53" s="28">
        <v>50</v>
      </c>
      <c r="D53" s="28" t="s">
        <v>109</v>
      </c>
      <c r="E53" s="28" t="s">
        <v>110</v>
      </c>
      <c r="F53" s="28"/>
    </row>
    <row r="54" spans="2:7">
      <c r="B54" s="28">
        <v>51</v>
      </c>
      <c r="D54" s="28" t="s">
        <v>111</v>
      </c>
      <c r="E54" s="28" t="s">
        <v>112</v>
      </c>
      <c r="F54" s="28"/>
    </row>
    <row r="55" spans="2:7">
      <c r="B55" s="28">
        <v>52</v>
      </c>
      <c r="D55" s="28" t="s">
        <v>113</v>
      </c>
      <c r="E55" s="28" t="s">
        <v>114</v>
      </c>
      <c r="F55" s="28"/>
    </row>
    <row r="56" spans="2:7">
      <c r="B56" s="28">
        <v>53</v>
      </c>
      <c r="D56" s="28" t="s">
        <v>115</v>
      </c>
      <c r="E56" s="28" t="s">
        <v>116</v>
      </c>
    </row>
    <row r="57" spans="2:7">
      <c r="B57" s="28">
        <v>54</v>
      </c>
      <c r="C57" s="28" t="s">
        <v>30</v>
      </c>
      <c r="D57" s="28" t="s">
        <v>188</v>
      </c>
      <c r="E57" s="28" t="s">
        <v>39</v>
      </c>
      <c r="F57" s="29" t="s">
        <v>87</v>
      </c>
      <c r="G57" s="29" t="s">
        <v>86</v>
      </c>
    </row>
    <row r="58" spans="2:7">
      <c r="B58" s="28">
        <v>55</v>
      </c>
      <c r="C58" s="28" t="s">
        <v>31</v>
      </c>
      <c r="D58" s="28" t="s">
        <v>189</v>
      </c>
      <c r="E58" s="28" t="s">
        <v>41</v>
      </c>
      <c r="F58" s="29" t="s">
        <v>93</v>
      </c>
      <c r="G58" s="29" t="s">
        <v>92</v>
      </c>
    </row>
    <row r="59" spans="2:7">
      <c r="B59" s="28">
        <v>56</v>
      </c>
      <c r="C59" s="28" t="s">
        <v>32</v>
      </c>
      <c r="D59" s="28" t="s">
        <v>190</v>
      </c>
      <c r="E59" s="28" t="s">
        <v>43</v>
      </c>
      <c r="F59" s="29" t="s">
        <v>98</v>
      </c>
      <c r="G59" s="29" t="s">
        <v>97</v>
      </c>
    </row>
    <row r="60" spans="2:7">
      <c r="B60" s="28">
        <v>57</v>
      </c>
      <c r="C60" s="28" t="s">
        <v>33</v>
      </c>
      <c r="D60" s="28" t="s">
        <v>191</v>
      </c>
      <c r="E60" s="28" t="s">
        <v>45</v>
      </c>
      <c r="F60" s="29" t="s">
        <v>100</v>
      </c>
      <c r="G60" s="29" t="s">
        <v>99</v>
      </c>
    </row>
    <row r="61" spans="2:7">
      <c r="B61" s="28">
        <v>58</v>
      </c>
      <c r="C61" s="28" t="s">
        <v>34</v>
      </c>
      <c r="D61" s="28" t="s">
        <v>192</v>
      </c>
      <c r="E61" s="28" t="s">
        <v>47</v>
      </c>
      <c r="F61" s="29" t="s">
        <v>102</v>
      </c>
      <c r="G61" s="29" t="s">
        <v>101</v>
      </c>
    </row>
    <row r="62" spans="2:7">
      <c r="B62" s="28">
        <v>59</v>
      </c>
      <c r="C62" s="28" t="s">
        <v>35</v>
      </c>
      <c r="D62" s="28" t="s">
        <v>193</v>
      </c>
      <c r="E62" s="28" t="s">
        <v>49</v>
      </c>
      <c r="F62" s="29" t="s">
        <v>104</v>
      </c>
      <c r="G62" s="29" t="s">
        <v>103</v>
      </c>
    </row>
    <row r="63" spans="2:7">
      <c r="B63" s="28">
        <v>60</v>
      </c>
      <c r="C63" s="28" t="s">
        <v>36</v>
      </c>
      <c r="D63" s="28" t="s">
        <v>194</v>
      </c>
      <c r="E63" s="28" t="s">
        <v>51</v>
      </c>
      <c r="G63" s="29"/>
    </row>
    <row r="64" spans="2:7">
      <c r="B64" s="28">
        <v>61</v>
      </c>
      <c r="C64" s="28" t="s">
        <v>37</v>
      </c>
      <c r="D64" s="28" t="s">
        <v>195</v>
      </c>
      <c r="E64" s="28" t="s">
        <v>57</v>
      </c>
      <c r="F64" s="29" t="s">
        <v>6</v>
      </c>
      <c r="G64" s="29"/>
    </row>
    <row r="65" spans="2:12">
      <c r="B65" s="28">
        <v>62</v>
      </c>
      <c r="C65" s="29" t="s">
        <v>28</v>
      </c>
      <c r="D65" s="28" t="s">
        <v>196</v>
      </c>
      <c r="E65" s="28" t="s">
        <v>58</v>
      </c>
      <c r="F65" s="29" t="s">
        <v>7</v>
      </c>
      <c r="G65" s="29" t="s">
        <v>8</v>
      </c>
    </row>
    <row r="66" spans="2:12">
      <c r="B66" s="28">
        <v>63</v>
      </c>
      <c r="C66" s="29" t="s">
        <v>29</v>
      </c>
      <c r="D66" s="28" t="s">
        <v>117</v>
      </c>
      <c r="E66" s="29"/>
    </row>
    <row r="67" spans="2:12">
      <c r="B67" s="28">
        <v>64</v>
      </c>
      <c r="C67" s="28" t="s">
        <v>118</v>
      </c>
      <c r="D67" s="28"/>
      <c r="G67" s="28"/>
    </row>
    <row r="68" spans="2:12">
      <c r="B68" s="28">
        <v>65</v>
      </c>
      <c r="C68" s="28" t="s">
        <v>119</v>
      </c>
      <c r="D68" s="28"/>
      <c r="E68" s="28"/>
      <c r="F68" s="28"/>
      <c r="G68" s="28"/>
    </row>
    <row r="69" spans="2:12">
      <c r="B69" s="28">
        <v>66</v>
      </c>
      <c r="C69" s="28"/>
      <c r="D69" s="28" t="s">
        <v>48</v>
      </c>
      <c r="E69" s="28"/>
      <c r="F69" s="33"/>
      <c r="G69" s="28"/>
    </row>
    <row r="70" spans="2:12">
      <c r="B70" s="28">
        <v>67</v>
      </c>
      <c r="C70" s="28" t="s">
        <v>125</v>
      </c>
      <c r="D70" s="28" t="s">
        <v>56</v>
      </c>
      <c r="E70" s="16"/>
      <c r="F70" s="33"/>
      <c r="G70" s="28"/>
    </row>
    <row r="71" spans="2:12">
      <c r="B71" s="28">
        <v>68</v>
      </c>
      <c r="C71" s="28" t="s">
        <v>126</v>
      </c>
      <c r="D71" s="28" t="s">
        <v>55</v>
      </c>
      <c r="E71" s="16"/>
      <c r="F71" s="33"/>
      <c r="G71" s="28"/>
    </row>
    <row r="72" spans="2:12">
      <c r="B72" s="28">
        <v>69</v>
      </c>
      <c r="C72" s="28" t="s">
        <v>22</v>
      </c>
      <c r="D72" s="28" t="s">
        <v>39</v>
      </c>
      <c r="E72" s="28" t="s">
        <v>78</v>
      </c>
      <c r="G72" s="28"/>
    </row>
    <row r="73" spans="2:12">
      <c r="B73" s="28">
        <v>70</v>
      </c>
      <c r="C73" s="28" t="s">
        <v>23</v>
      </c>
      <c r="D73" s="28" t="s">
        <v>41</v>
      </c>
      <c r="E73" s="29" t="s">
        <v>20</v>
      </c>
      <c r="F73" s="16"/>
      <c r="G73" s="28"/>
    </row>
    <row r="74" spans="2:12">
      <c r="B74" s="28">
        <v>71</v>
      </c>
      <c r="C74" s="28" t="s">
        <v>24</v>
      </c>
      <c r="D74" s="28" t="s">
        <v>43</v>
      </c>
      <c r="E74" s="28" t="s">
        <v>76</v>
      </c>
      <c r="G74" s="28"/>
    </row>
    <row r="75" spans="2:12">
      <c r="B75" s="28">
        <v>72</v>
      </c>
      <c r="C75" s="28" t="s">
        <v>25</v>
      </c>
      <c r="D75" s="29" t="s">
        <v>45</v>
      </c>
      <c r="E75" s="29" t="s">
        <v>21</v>
      </c>
      <c r="G75" s="28"/>
    </row>
    <row r="76" spans="2:12">
      <c r="B76" s="28">
        <v>73</v>
      </c>
      <c r="C76" s="28" t="s">
        <v>26</v>
      </c>
      <c r="D76" s="28" t="s">
        <v>55</v>
      </c>
      <c r="E76" s="28" t="s">
        <v>18</v>
      </c>
      <c r="F76" s="29" t="s">
        <v>53</v>
      </c>
      <c r="G76" s="28"/>
      <c r="L76" s="29" t="s">
        <v>20</v>
      </c>
    </row>
    <row r="77" spans="2:12">
      <c r="B77" s="28">
        <v>74</v>
      </c>
      <c r="C77" s="28" t="s">
        <v>27</v>
      </c>
      <c r="D77" s="28" t="s">
        <v>56</v>
      </c>
      <c r="E77" s="28" t="s">
        <v>19</v>
      </c>
      <c r="F77" s="28"/>
      <c r="G77" s="28"/>
    </row>
    <row r="78" spans="2:12">
      <c r="B78" s="28">
        <v>75</v>
      </c>
      <c r="C78" s="28" t="s">
        <v>197</v>
      </c>
      <c r="D78" s="28" t="s">
        <v>61</v>
      </c>
      <c r="E78" s="28" t="s">
        <v>80</v>
      </c>
      <c r="F78" s="28" t="s">
        <v>30</v>
      </c>
      <c r="G78" s="28" t="s">
        <v>78</v>
      </c>
    </row>
    <row r="79" spans="2:12">
      <c r="B79" s="28">
        <v>76</v>
      </c>
      <c r="C79" s="28" t="s">
        <v>198</v>
      </c>
      <c r="D79" s="28" t="s">
        <v>62</v>
      </c>
      <c r="E79" s="28" t="s">
        <v>82</v>
      </c>
      <c r="F79" s="28" t="s">
        <v>31</v>
      </c>
      <c r="G79" s="28" t="s">
        <v>76</v>
      </c>
    </row>
    <row r="80" spans="2:12">
      <c r="B80" s="28">
        <v>77</v>
      </c>
      <c r="C80" s="28" t="s">
        <v>199</v>
      </c>
      <c r="D80" s="28" t="s">
        <v>63</v>
      </c>
      <c r="E80" s="28" t="s">
        <v>81</v>
      </c>
      <c r="F80" s="28" t="s">
        <v>32</v>
      </c>
      <c r="G80" s="28" t="s">
        <v>54</v>
      </c>
    </row>
    <row r="81" spans="2:7">
      <c r="B81" s="28">
        <v>78</v>
      </c>
      <c r="C81" s="28" t="s">
        <v>200</v>
      </c>
      <c r="D81" s="28" t="s">
        <v>64</v>
      </c>
      <c r="E81" s="28" t="s">
        <v>83</v>
      </c>
      <c r="F81" s="28" t="s">
        <v>33</v>
      </c>
      <c r="G81" s="28" t="s">
        <v>59</v>
      </c>
    </row>
    <row r="82" spans="2:7">
      <c r="B82" s="28">
        <v>79</v>
      </c>
      <c r="C82" s="28" t="s">
        <v>201</v>
      </c>
      <c r="D82" s="28" t="s">
        <v>39</v>
      </c>
      <c r="E82" s="28" t="s">
        <v>0</v>
      </c>
      <c r="F82" s="28" t="s">
        <v>34</v>
      </c>
      <c r="G82" s="28" t="s">
        <v>60</v>
      </c>
    </row>
    <row r="83" spans="2:7">
      <c r="B83" s="28">
        <v>80</v>
      </c>
      <c r="C83" s="28" t="s">
        <v>202</v>
      </c>
      <c r="D83" s="28" t="s">
        <v>41</v>
      </c>
      <c r="E83" s="28" t="s">
        <v>1</v>
      </c>
      <c r="F83" s="28" t="s">
        <v>35</v>
      </c>
      <c r="G83" s="28" t="s">
        <v>48</v>
      </c>
    </row>
    <row r="84" spans="2:7">
      <c r="B84" s="28">
        <v>81</v>
      </c>
      <c r="C84" s="28" t="s">
        <v>203</v>
      </c>
      <c r="D84" s="28" t="s">
        <v>43</v>
      </c>
      <c r="E84" s="28" t="s">
        <v>2</v>
      </c>
      <c r="F84" s="28" t="s">
        <v>36</v>
      </c>
      <c r="G84" s="28" t="s">
        <v>6</v>
      </c>
    </row>
    <row r="85" spans="2:7">
      <c r="B85" s="28">
        <v>82</v>
      </c>
      <c r="C85" s="28" t="s">
        <v>204</v>
      </c>
      <c r="D85" s="28" t="s">
        <v>45</v>
      </c>
      <c r="E85" s="28" t="s">
        <v>3</v>
      </c>
      <c r="F85" s="28" t="s">
        <v>37</v>
      </c>
      <c r="G85" s="28" t="s">
        <v>7</v>
      </c>
    </row>
    <row r="86" spans="2:7">
      <c r="B86" s="28">
        <v>83</v>
      </c>
      <c r="C86" s="28" t="s">
        <v>2</v>
      </c>
      <c r="D86" s="28"/>
      <c r="E86" s="28"/>
      <c r="F86" s="28"/>
      <c r="G86" s="28"/>
    </row>
    <row r="87" spans="2:7">
      <c r="B87" s="28">
        <v>84</v>
      </c>
      <c r="C87" s="28" t="s">
        <v>3</v>
      </c>
      <c r="D87" s="28"/>
      <c r="E87" s="28"/>
      <c r="F87" s="28"/>
      <c r="G87" s="28"/>
    </row>
    <row r="88" spans="2:7">
      <c r="B88" s="28">
        <v>85</v>
      </c>
      <c r="C88" s="28" t="s">
        <v>38</v>
      </c>
      <c r="D88" s="28"/>
      <c r="E88" s="28"/>
      <c r="F88" s="28"/>
      <c r="G88" s="28"/>
    </row>
    <row r="89" spans="2:7">
      <c r="B89" s="28"/>
      <c r="C89" s="28"/>
      <c r="D89" s="28"/>
      <c r="E89" s="28"/>
      <c r="F89" s="28"/>
      <c r="G89" s="28"/>
    </row>
    <row r="90" spans="2:7">
      <c r="B90" s="28"/>
      <c r="C90" s="28"/>
      <c r="D90" s="28"/>
      <c r="E90" s="28"/>
      <c r="F90" s="28"/>
      <c r="G90" s="28"/>
    </row>
    <row r="91" spans="2:7">
      <c r="B91" s="28"/>
      <c r="C91" s="28"/>
      <c r="D91" s="28"/>
      <c r="E91" s="28"/>
      <c r="F91" s="28"/>
      <c r="G91" s="28"/>
    </row>
    <row r="92" spans="2:7">
      <c r="B92" s="28"/>
      <c r="C92" s="28"/>
      <c r="D92" s="28"/>
      <c r="E92" s="28"/>
      <c r="F92" s="28"/>
      <c r="G92" s="28"/>
    </row>
    <row r="93" spans="2:7">
      <c r="B93" s="28"/>
      <c r="C93" s="28"/>
      <c r="D93" s="28"/>
      <c r="E93" s="28"/>
      <c r="F93" s="28"/>
      <c r="G93" s="28"/>
    </row>
    <row r="94" spans="2:7">
      <c r="B94" s="28"/>
      <c r="C94" s="28"/>
      <c r="D94" s="28"/>
      <c r="E94" s="28"/>
      <c r="F94" s="28"/>
      <c r="G94" s="28"/>
    </row>
    <row r="95" spans="2:7">
      <c r="B95" s="28"/>
      <c r="C95" s="28"/>
      <c r="D95" s="28"/>
      <c r="E95" s="28"/>
      <c r="F95" s="28"/>
      <c r="G95" s="28"/>
    </row>
    <row r="96" spans="2:7">
      <c r="B96" s="28"/>
      <c r="C96" s="28"/>
      <c r="D96" s="28"/>
      <c r="E96" s="28"/>
      <c r="F96" s="28"/>
      <c r="G96" s="28"/>
    </row>
    <row r="97" spans="2:7">
      <c r="B97" s="28"/>
      <c r="C97" s="28"/>
      <c r="D97" s="28"/>
      <c r="E97" s="28"/>
      <c r="F97" s="28"/>
      <c r="G97" s="28"/>
    </row>
    <row r="98" spans="2:7">
      <c r="B98" s="28"/>
      <c r="C98" s="28"/>
      <c r="D98" s="28"/>
      <c r="E98" s="28"/>
      <c r="F98" s="28"/>
      <c r="G98" s="28"/>
    </row>
    <row r="99" spans="2:7">
      <c r="B99" s="28"/>
      <c r="C99" s="28"/>
      <c r="D99" s="28"/>
      <c r="E99" s="28"/>
      <c r="F99" s="28"/>
      <c r="G99" s="28"/>
    </row>
    <row r="100" spans="2:7">
      <c r="B100" s="28"/>
      <c r="C100" s="28"/>
      <c r="D100" s="28"/>
      <c r="E100" s="28"/>
      <c r="F100" s="28"/>
      <c r="G100" s="28"/>
    </row>
    <row r="104" spans="2:7">
      <c r="B104" s="28"/>
      <c r="C104" s="28"/>
      <c r="D104" s="28"/>
      <c r="E104" s="28"/>
      <c r="F104" s="28"/>
      <c r="G104" s="28"/>
    </row>
    <row r="105" spans="2:7">
      <c r="B105" s="28"/>
      <c r="C105" s="28"/>
      <c r="D105" s="28"/>
      <c r="E105" s="28"/>
      <c r="F105" s="28"/>
      <c r="G105" s="28"/>
    </row>
    <row r="106" spans="2:7">
      <c r="B106" s="28"/>
      <c r="C106" s="28"/>
      <c r="D106" s="28"/>
      <c r="E106" s="28"/>
      <c r="F106" s="28"/>
      <c r="G106" s="28"/>
    </row>
    <row r="107" spans="2:7">
      <c r="B107" s="28"/>
      <c r="C107" s="28"/>
      <c r="D107" s="28"/>
      <c r="E107" s="28"/>
      <c r="F107" s="28"/>
      <c r="G107" s="28"/>
    </row>
    <row r="108" spans="2:7">
      <c r="B108" s="28"/>
      <c r="C108" s="28"/>
      <c r="D108" s="28"/>
      <c r="E108" s="28"/>
      <c r="F108" s="28"/>
      <c r="G108" s="28"/>
    </row>
    <row r="109" spans="2:7">
      <c r="B109" s="28"/>
      <c r="C109" s="28"/>
      <c r="D109" s="28"/>
      <c r="E109" s="28"/>
      <c r="F109" s="28"/>
      <c r="G109" s="28"/>
    </row>
    <row r="110" spans="2:7">
      <c r="B110" s="28"/>
      <c r="C110" s="28"/>
      <c r="D110" s="28"/>
      <c r="E110" s="28"/>
      <c r="F110" s="28"/>
      <c r="G110" s="28"/>
    </row>
    <row r="111" spans="2:7">
      <c r="B111" s="28"/>
      <c r="C111" s="28"/>
      <c r="D111" s="28"/>
      <c r="E111" s="28"/>
      <c r="F111" s="28"/>
      <c r="G111" s="28"/>
    </row>
    <row r="112" spans="2:7">
      <c r="B112" s="28"/>
      <c r="C112" s="28"/>
      <c r="D112" s="28"/>
      <c r="E112" s="28"/>
      <c r="F112" s="28"/>
      <c r="G112" s="28"/>
    </row>
    <row r="113" spans="2:7">
      <c r="B113" s="28"/>
      <c r="C113" s="28"/>
      <c r="D113" s="28"/>
      <c r="E113" s="28"/>
      <c r="F113" s="28"/>
      <c r="G113" s="28"/>
    </row>
    <row r="114" spans="2:7">
      <c r="B114" s="28"/>
      <c r="C114" s="28"/>
      <c r="D114" s="28"/>
      <c r="E114" s="28"/>
      <c r="F114" s="28"/>
      <c r="G114" s="28"/>
    </row>
    <row r="115" spans="2:7">
      <c r="B115" s="28"/>
      <c r="C115" s="28"/>
      <c r="D115" s="28"/>
      <c r="E115" s="28"/>
      <c r="F115" s="28"/>
      <c r="G115" s="28"/>
    </row>
    <row r="116" spans="2:7">
      <c r="B116" s="28"/>
      <c r="C116" s="28"/>
      <c r="D116" s="28"/>
      <c r="E116" s="28"/>
      <c r="F116" s="28"/>
      <c r="G116" s="28"/>
    </row>
    <row r="117" spans="2:7">
      <c r="B117" s="28"/>
      <c r="C117" s="28"/>
      <c r="D117" s="28"/>
      <c r="E117" s="28"/>
      <c r="F117" s="28"/>
      <c r="G117" s="28"/>
    </row>
    <row r="118" spans="2:7">
      <c r="B118" s="28"/>
      <c r="C118" s="28"/>
      <c r="D118" s="28"/>
      <c r="E118" s="28"/>
      <c r="F118" s="28"/>
      <c r="G118" s="28"/>
    </row>
    <row r="119" spans="2:7">
      <c r="B119" s="28"/>
      <c r="C119" s="28"/>
      <c r="D119" s="28"/>
      <c r="E119" s="28"/>
      <c r="F119" s="28"/>
      <c r="G119" s="28"/>
    </row>
    <row r="120" spans="2:7">
      <c r="B120" s="28"/>
      <c r="C120" s="28"/>
      <c r="D120" s="28"/>
      <c r="E120" s="28"/>
      <c r="F120" s="28"/>
      <c r="G120" s="28"/>
    </row>
    <row r="121" spans="2:7">
      <c r="B121" s="28"/>
      <c r="C121" s="28"/>
      <c r="D121" s="28"/>
      <c r="E121" s="28"/>
      <c r="F121" s="28"/>
      <c r="G121" s="28"/>
    </row>
    <row r="122" spans="2:7">
      <c r="B122" s="28"/>
      <c r="C122" s="28"/>
      <c r="D122" s="28"/>
      <c r="E122" s="28"/>
      <c r="F122" s="28"/>
      <c r="G122" s="28"/>
    </row>
    <row r="123" spans="2:7">
      <c r="B123" s="28"/>
      <c r="C123" s="28"/>
      <c r="D123" s="28"/>
      <c r="E123" s="28"/>
      <c r="F123" s="28"/>
      <c r="G123" s="28"/>
    </row>
    <row r="124" spans="2:7">
      <c r="B124" s="28"/>
      <c r="C124" s="28"/>
      <c r="D124" s="28"/>
      <c r="E124" s="28"/>
      <c r="F124" s="28"/>
      <c r="G124" s="28"/>
    </row>
    <row r="125" spans="2:7">
      <c r="B125" s="28"/>
      <c r="C125" s="28"/>
      <c r="D125" s="28"/>
      <c r="E125" s="28"/>
      <c r="F125" s="28"/>
      <c r="G125" s="28"/>
    </row>
    <row r="126" spans="2:7">
      <c r="B126" s="28"/>
      <c r="C126" s="28"/>
      <c r="D126" s="28"/>
      <c r="E126" s="28"/>
      <c r="F126" s="28"/>
      <c r="G126" s="28"/>
    </row>
    <row r="127" spans="2:7">
      <c r="B127" s="28"/>
      <c r="C127" s="28"/>
      <c r="D127" s="28"/>
      <c r="E127" s="28"/>
      <c r="F127" s="28"/>
      <c r="G127" s="28"/>
    </row>
    <row r="128" spans="2:7">
      <c r="B128" s="28"/>
      <c r="C128" s="28"/>
      <c r="D128" s="28"/>
      <c r="E128" s="28"/>
      <c r="F128" s="28"/>
      <c r="G128" s="28"/>
    </row>
    <row r="129" spans="2:7">
      <c r="B129" s="28"/>
      <c r="C129" s="28"/>
      <c r="D129" s="28"/>
      <c r="E129" s="28"/>
      <c r="F129" s="28"/>
      <c r="G129" s="28"/>
    </row>
    <row r="130" spans="2:7">
      <c r="B130" s="28"/>
      <c r="C130" s="28"/>
      <c r="D130" s="28"/>
      <c r="E130" s="28"/>
      <c r="F130" s="28"/>
      <c r="G130" s="28"/>
    </row>
    <row r="131" spans="2:7">
      <c r="B131" s="28"/>
      <c r="C131" s="28"/>
      <c r="D131" s="28"/>
      <c r="E131" s="28"/>
      <c r="F131" s="28"/>
      <c r="G131" s="28"/>
    </row>
    <row r="132" spans="2:7">
      <c r="B132" s="28"/>
      <c r="C132" s="28"/>
      <c r="D132" s="28"/>
      <c r="E132" s="28"/>
      <c r="F132" s="28"/>
      <c r="G132" s="28"/>
    </row>
    <row r="133" spans="2:7">
      <c r="B133" s="28"/>
      <c r="C133" s="28"/>
      <c r="D133" s="28"/>
      <c r="E133" s="28"/>
      <c r="F133" s="28"/>
      <c r="G133" s="28"/>
    </row>
    <row r="134" spans="2:7">
      <c r="B134" s="28"/>
      <c r="C134" s="28"/>
      <c r="D134" s="28"/>
      <c r="E134" s="28"/>
      <c r="F134" s="28"/>
      <c r="G134" s="28"/>
    </row>
    <row r="135" spans="2:7">
      <c r="B135" s="28"/>
      <c r="C135" s="28"/>
      <c r="D135" s="28"/>
      <c r="E135" s="28"/>
      <c r="F135" s="28"/>
      <c r="G135" s="28"/>
    </row>
    <row r="136" spans="2:7">
      <c r="B136" s="28"/>
      <c r="C136" s="28"/>
      <c r="D136" s="28"/>
      <c r="E136" s="28"/>
      <c r="F136" s="28"/>
      <c r="G136" s="28"/>
    </row>
    <row r="137" spans="2:7">
      <c r="B137" s="28"/>
      <c r="C137" s="28"/>
      <c r="D137" s="28"/>
      <c r="E137" s="28"/>
      <c r="F137" s="28"/>
      <c r="G137" s="28"/>
    </row>
    <row r="138" spans="2:7">
      <c r="B138" s="28"/>
      <c r="C138" s="28"/>
      <c r="D138" s="28"/>
      <c r="E138" s="28"/>
      <c r="F138" s="28"/>
      <c r="G138" s="28"/>
    </row>
    <row r="139" spans="2:7">
      <c r="B139" s="28"/>
      <c r="C139" s="28"/>
      <c r="D139" s="28"/>
      <c r="E139" s="28"/>
      <c r="F139" s="28"/>
      <c r="G139" s="28"/>
    </row>
    <row r="140" spans="2:7">
      <c r="B140" s="28"/>
      <c r="C140" s="28"/>
      <c r="D140" s="28"/>
      <c r="E140" s="28"/>
      <c r="F140" s="28"/>
      <c r="G140" s="28"/>
    </row>
    <row r="141" spans="2:7">
      <c r="B141" s="28"/>
      <c r="C141" s="28"/>
      <c r="D141" s="28"/>
      <c r="E141" s="28"/>
      <c r="F141" s="28"/>
      <c r="G141" s="28"/>
    </row>
    <row r="142" spans="2:7">
      <c r="B142" s="28"/>
      <c r="C142" s="28"/>
      <c r="D142" s="28"/>
      <c r="E142" s="28"/>
      <c r="F142" s="28"/>
      <c r="G142" s="28"/>
    </row>
    <row r="143" spans="2:7">
      <c r="B143" s="28"/>
      <c r="C143" s="28"/>
      <c r="D143" s="28"/>
      <c r="E143" s="28"/>
      <c r="F143" s="28"/>
      <c r="G143" s="28"/>
    </row>
    <row r="144" spans="2:7">
      <c r="B144" s="28"/>
      <c r="C144" s="28"/>
      <c r="D144" s="28"/>
      <c r="E144" s="28"/>
      <c r="F144" s="28"/>
      <c r="G144" s="28"/>
    </row>
    <row r="145" spans="2:7">
      <c r="B145" s="28"/>
      <c r="C145" s="28"/>
      <c r="D145" s="28"/>
      <c r="E145" s="28"/>
      <c r="F145" s="28"/>
      <c r="G145" s="28"/>
    </row>
    <row r="146" spans="2:7">
      <c r="B146" s="28"/>
      <c r="C146" s="28"/>
      <c r="D146" s="28"/>
      <c r="E146" s="28"/>
      <c r="F146" s="28"/>
      <c r="G146" s="28"/>
    </row>
    <row r="147" spans="2:7">
      <c r="B147" s="28"/>
      <c r="C147" s="28"/>
      <c r="D147" s="28"/>
      <c r="E147" s="28"/>
      <c r="F147" s="28"/>
      <c r="G147" s="28"/>
    </row>
    <row r="148" spans="2:7">
      <c r="B148" s="28"/>
      <c r="C148" s="28"/>
      <c r="D148" s="28"/>
      <c r="E148" s="28"/>
      <c r="F148" s="28"/>
      <c r="G148" s="28"/>
    </row>
    <row r="149" spans="2:7">
      <c r="B149" s="28"/>
      <c r="C149" s="28"/>
      <c r="D149" s="28"/>
      <c r="E149" s="28"/>
      <c r="F149" s="28"/>
      <c r="G14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H32_DK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(Yueh-Ju) Tai</dc:creator>
  <cp:lastModifiedBy>Emily (Yueh-Ju) Tai</cp:lastModifiedBy>
  <dcterms:created xsi:type="dcterms:W3CDTF">2019-09-05T09:07:46Z</dcterms:created>
  <dcterms:modified xsi:type="dcterms:W3CDTF">2020-10-05T08:34:46Z</dcterms:modified>
</cp:coreProperties>
</file>